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-jhs052\Desktop\"/>
    </mc:Choice>
  </mc:AlternateContent>
  <bookViews>
    <workbookView xWindow="0" yWindow="0" windowWidth="15345" windowHeight="4665" tabRatio="876"/>
  </bookViews>
  <sheets>
    <sheet name="注意事項" sheetId="24" r:id="rId1"/>
    <sheet name="記入例" sheetId="17" r:id="rId2"/>
    <sheet name="入力ｼｰﾄ" sheetId="16" r:id="rId3"/>
    <sheet name="外字確認" sheetId="23" r:id="rId4"/>
    <sheet name="男団" sheetId="1" r:id="rId5"/>
    <sheet name="女団" sheetId="12" r:id="rId6"/>
    <sheet name="男個①" sheetId="15" r:id="rId7"/>
    <sheet name="男個②" sheetId="29" r:id="rId8"/>
    <sheet name="男個③" sheetId="30" r:id="rId9"/>
    <sheet name="女個①" sheetId="14" r:id="rId10"/>
    <sheet name="女個②" sheetId="28" r:id="rId11"/>
    <sheet name="委員長(参加費)" sheetId="31" r:id="rId12"/>
    <sheet name="委員長(団体)" sheetId="20" r:id="rId13"/>
    <sheet name="委員長(個人)" sheetId="19" r:id="rId14"/>
    <sheet name="委員長(監督ｺｰﾁ名)" sheetId="21" r:id="rId15"/>
  </sheets>
  <definedNames>
    <definedName name="_xlnm.Print_Area" localSheetId="14">'委員長(監督ｺｰﾁ名)'!$A$3:$F$3</definedName>
    <definedName name="_xlnm.Print_Area" localSheetId="13">'委員長(個人)'!$A$2:$V$43</definedName>
    <definedName name="_xlnm.Print_Area" localSheetId="11">'委員長(参加費)'!$A$2:$E$2</definedName>
    <definedName name="_xlnm.Print_Area" localSheetId="12">'委員長(団体)'!$A$2:$CJ$10</definedName>
    <definedName name="_xlnm.Print_Area" localSheetId="1">記入例!$B$1:$BC$196</definedName>
    <definedName name="_xlnm.Print_Area" localSheetId="9">女個①!$A$1:$AK$62</definedName>
    <definedName name="_xlnm.Print_Area" localSheetId="10">女個②!$A$1:$AK$62</definedName>
    <definedName name="_xlnm.Print_Area" localSheetId="6">男個①!$A$1:$AK$62</definedName>
    <definedName name="_xlnm.Print_Area" localSheetId="7">男個②!$A$1:$AK$62</definedName>
    <definedName name="_xlnm.Print_Area" localSheetId="8">男個③!$A$1:$AK$62</definedName>
    <definedName name="_xlnm.Print_Titles" localSheetId="14">'委員長(監督ｺｰﾁ名)'!$2:$2</definedName>
    <definedName name="_xlnm.Print_Titles" localSheetId="13">'委員長(個人)'!#REF!</definedName>
    <definedName name="_xlnm.Print_Titles" localSheetId="11">'委員長(参加費)'!$1:$1</definedName>
  </definedNames>
  <calcPr calcId="152511"/>
</workbook>
</file>

<file path=xl/calcChain.xml><?xml version="1.0" encoding="utf-8"?>
<calcChain xmlns="http://schemas.openxmlformats.org/spreadsheetml/2006/main">
  <c r="F58" i="28" l="1"/>
  <c r="F58" i="14"/>
  <c r="F58" i="30"/>
  <c r="F58" i="29"/>
  <c r="F58" i="15"/>
  <c r="F58" i="12"/>
  <c r="F57" i="1"/>
  <c r="BF11" i="16"/>
  <c r="BF10" i="16"/>
  <c r="BF9" i="16"/>
  <c r="BF8" i="16"/>
  <c r="BF7" i="16"/>
  <c r="BF6" i="16"/>
  <c r="BF5" i="16"/>
  <c r="F43" i="19"/>
  <c r="E43" i="19"/>
  <c r="F42" i="19"/>
  <c r="E42" i="19"/>
  <c r="F41" i="19"/>
  <c r="E41" i="19"/>
  <c r="F40" i="19"/>
  <c r="E40" i="19"/>
  <c r="F39" i="19"/>
  <c r="E39" i="19"/>
  <c r="F38" i="19"/>
  <c r="E38" i="19"/>
  <c r="E37" i="19"/>
  <c r="D37" i="19"/>
  <c r="F36" i="19"/>
  <c r="E36" i="19"/>
  <c r="F35" i="19"/>
  <c r="E35" i="19"/>
  <c r="F34" i="19"/>
  <c r="E34" i="19"/>
  <c r="F33" i="19"/>
  <c r="E33" i="19"/>
  <c r="F32" i="19"/>
  <c r="E32" i="19"/>
  <c r="F31" i="19"/>
  <c r="E31" i="19"/>
  <c r="F30" i="19"/>
  <c r="E30" i="19"/>
  <c r="L43" i="19" l="1"/>
  <c r="J43" i="19"/>
  <c r="I43" i="19"/>
  <c r="G43" i="19"/>
  <c r="L42" i="19"/>
  <c r="J42" i="19"/>
  <c r="I42" i="19"/>
  <c r="G42" i="19"/>
  <c r="L41" i="19"/>
  <c r="J41" i="19"/>
  <c r="I41" i="19"/>
  <c r="G41" i="19"/>
  <c r="L40" i="19"/>
  <c r="J40" i="19"/>
  <c r="I40" i="19"/>
  <c r="G40" i="19"/>
  <c r="L39" i="19"/>
  <c r="J39" i="19"/>
  <c r="I39" i="19"/>
  <c r="G39" i="19"/>
  <c r="L38" i="19"/>
  <c r="J38" i="19"/>
  <c r="I38" i="19"/>
  <c r="G38" i="19"/>
  <c r="L37" i="19"/>
  <c r="J37" i="19"/>
  <c r="I37" i="19"/>
  <c r="G37" i="19"/>
  <c r="L36" i="19"/>
  <c r="J36" i="19"/>
  <c r="I36" i="19"/>
  <c r="G36" i="19"/>
  <c r="L35" i="19"/>
  <c r="J35" i="19"/>
  <c r="I35" i="19"/>
  <c r="G35" i="19"/>
  <c r="L34" i="19"/>
  <c r="J34" i="19"/>
  <c r="I34" i="19"/>
  <c r="G34" i="19"/>
  <c r="L33" i="19"/>
  <c r="J33" i="19"/>
  <c r="I33" i="19"/>
  <c r="G33" i="19"/>
  <c r="L32" i="19"/>
  <c r="J32" i="19"/>
  <c r="I32" i="19"/>
  <c r="G32" i="19"/>
  <c r="L31" i="19"/>
  <c r="J31" i="19"/>
  <c r="I31" i="19"/>
  <c r="G31" i="19"/>
  <c r="L30" i="19"/>
  <c r="J30" i="19"/>
  <c r="I30" i="19"/>
  <c r="G30" i="19"/>
  <c r="B32" i="19"/>
  <c r="F25" i="19"/>
  <c r="E25" i="19"/>
  <c r="F24" i="19"/>
  <c r="E24" i="19"/>
  <c r="F23" i="19"/>
  <c r="E23" i="19"/>
  <c r="E22" i="19"/>
  <c r="D22" i="19"/>
  <c r="F21" i="19"/>
  <c r="E21" i="19"/>
  <c r="F20" i="19"/>
  <c r="E20" i="19"/>
  <c r="F19" i="19"/>
  <c r="E19" i="19"/>
  <c r="F18" i="19"/>
  <c r="E18" i="19"/>
  <c r="F17" i="19"/>
  <c r="E17" i="19"/>
  <c r="F16" i="19"/>
  <c r="E16" i="19"/>
  <c r="F15" i="19"/>
  <c r="E15" i="19"/>
  <c r="F14" i="19"/>
  <c r="E14" i="19"/>
  <c r="E13" i="19"/>
  <c r="F13" i="19"/>
  <c r="F12" i="19"/>
  <c r="E12" i="19"/>
  <c r="C22" i="19"/>
  <c r="L25" i="19"/>
  <c r="J25" i="19"/>
  <c r="I25" i="19"/>
  <c r="G25" i="19"/>
  <c r="L24" i="19"/>
  <c r="J24" i="19"/>
  <c r="I24" i="19"/>
  <c r="G24" i="19"/>
  <c r="L23" i="19"/>
  <c r="J23" i="19"/>
  <c r="I23" i="19"/>
  <c r="G23" i="19"/>
  <c r="L22" i="19"/>
  <c r="J22" i="19"/>
  <c r="I22" i="19"/>
  <c r="G22" i="19"/>
  <c r="L21" i="19"/>
  <c r="J21" i="19"/>
  <c r="I21" i="19"/>
  <c r="G21" i="19"/>
  <c r="L20" i="19"/>
  <c r="J20" i="19"/>
  <c r="I20" i="19"/>
  <c r="G20" i="19"/>
  <c r="L19" i="19"/>
  <c r="J19" i="19"/>
  <c r="I19" i="19"/>
  <c r="G19" i="19"/>
  <c r="L18" i="19"/>
  <c r="J18" i="19"/>
  <c r="I18" i="19"/>
  <c r="G18" i="19"/>
  <c r="L17" i="19"/>
  <c r="J17" i="19"/>
  <c r="I17" i="19"/>
  <c r="G17" i="19"/>
  <c r="L16" i="19"/>
  <c r="J16" i="19"/>
  <c r="I16" i="19"/>
  <c r="G16" i="19"/>
  <c r="L15" i="19"/>
  <c r="J15" i="19"/>
  <c r="I15" i="19"/>
  <c r="G15" i="19"/>
  <c r="L14" i="19"/>
  <c r="J14" i="19"/>
  <c r="I14" i="19"/>
  <c r="G14" i="19"/>
  <c r="L13" i="19"/>
  <c r="J13" i="19"/>
  <c r="I13" i="19"/>
  <c r="G13" i="19"/>
  <c r="L12" i="19"/>
  <c r="J12" i="19"/>
  <c r="I12" i="19"/>
  <c r="G12" i="19"/>
  <c r="L11" i="19"/>
  <c r="J11" i="19"/>
  <c r="I11" i="19"/>
  <c r="G11" i="19"/>
  <c r="L10" i="19"/>
  <c r="J10" i="19"/>
  <c r="I10" i="19"/>
  <c r="G10" i="19"/>
  <c r="L9" i="19"/>
  <c r="J9" i="19"/>
  <c r="I9" i="19"/>
  <c r="G9" i="19"/>
  <c r="L8" i="19"/>
  <c r="J8" i="19"/>
  <c r="I8" i="19"/>
  <c r="G8" i="19"/>
  <c r="L7" i="19"/>
  <c r="J7" i="19"/>
  <c r="I7" i="19"/>
  <c r="G7" i="19"/>
  <c r="L6" i="19"/>
  <c r="J6" i="19"/>
  <c r="I6" i="19"/>
  <c r="G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C8" i="19"/>
  <c r="D8" i="19"/>
  <c r="E8" i="19"/>
  <c r="F8" i="19"/>
  <c r="M8" i="19"/>
  <c r="N8" i="19"/>
  <c r="O8" i="19"/>
  <c r="P8" i="19"/>
  <c r="Q8" i="19"/>
  <c r="R8" i="19"/>
  <c r="S8" i="19"/>
  <c r="T8" i="19"/>
  <c r="U8" i="19"/>
  <c r="F37" i="19"/>
  <c r="F22" i="19"/>
  <c r="AX10" i="20"/>
  <c r="AM10" i="20"/>
  <c r="AB10" i="20"/>
  <c r="Q10" i="20"/>
  <c r="N10" i="20"/>
  <c r="K10" i="20"/>
  <c r="AB5" i="20"/>
  <c r="K5" i="20"/>
  <c r="CE5" i="20"/>
  <c r="BT5" i="20"/>
  <c r="BI5" i="20"/>
  <c r="AX5" i="20"/>
  <c r="AM5" i="20"/>
  <c r="Q5" i="20"/>
  <c r="N5" i="20"/>
  <c r="J5" i="20"/>
  <c r="G5" i="20"/>
  <c r="F5" i="20"/>
  <c r="D5" i="20"/>
  <c r="C5" i="20"/>
  <c r="AJ175" i="16" l="1"/>
  <c r="AJ178" i="16"/>
  <c r="AJ181" i="16"/>
  <c r="AJ184" i="16"/>
  <c r="AJ187" i="16"/>
  <c r="AJ190" i="16"/>
  <c r="AJ172" i="16"/>
  <c r="AJ169" i="16"/>
  <c r="AJ166" i="16"/>
  <c r="AJ163" i="16"/>
  <c r="AJ160" i="16"/>
  <c r="AJ157" i="16"/>
  <c r="AJ154" i="16"/>
  <c r="AJ88" i="16"/>
  <c r="AJ91" i="16"/>
  <c r="AJ94" i="16"/>
  <c r="AJ97" i="16"/>
  <c r="AJ100" i="16"/>
  <c r="AJ103" i="16"/>
  <c r="AJ106" i="16"/>
  <c r="AJ109" i="16"/>
  <c r="AJ112" i="16"/>
  <c r="AJ115" i="16"/>
  <c r="AJ118" i="16"/>
  <c r="AJ121" i="16"/>
  <c r="AJ124" i="16"/>
  <c r="AJ127" i="16"/>
  <c r="AJ130" i="16"/>
  <c r="AJ133" i="16"/>
  <c r="AJ136" i="16"/>
  <c r="AJ139" i="16"/>
  <c r="AJ142" i="16"/>
  <c r="AJ145" i="16"/>
  <c r="BE189" i="16"/>
  <c r="BE186" i="16"/>
  <c r="BE183" i="16"/>
  <c r="BE180" i="16"/>
  <c r="BE177" i="16"/>
  <c r="BE174" i="16"/>
  <c r="BE171" i="16"/>
  <c r="BE168" i="16"/>
  <c r="BE165" i="16"/>
  <c r="BE162" i="16"/>
  <c r="BE159" i="16"/>
  <c r="BE156" i="16"/>
  <c r="BE144" i="16"/>
  <c r="BE141" i="16"/>
  <c r="BE138" i="16"/>
  <c r="BE135" i="16"/>
  <c r="BE132" i="16"/>
  <c r="BE129" i="16"/>
  <c r="BE126" i="16"/>
  <c r="BE123" i="16"/>
  <c r="BE120" i="16"/>
  <c r="BE117" i="16"/>
  <c r="BE114" i="16"/>
  <c r="BE111" i="16"/>
  <c r="BE108" i="16"/>
  <c r="BE105" i="16"/>
  <c r="BE102" i="16"/>
  <c r="BE99" i="16"/>
  <c r="BE96" i="16"/>
  <c r="BE93" i="16"/>
  <c r="BE90" i="16"/>
  <c r="BE87" i="16"/>
  <c r="BE191" i="16"/>
  <c r="BE190" i="16"/>
  <c r="BE192" i="16"/>
  <c r="AJ193" i="16"/>
  <c r="BE188" i="16"/>
  <c r="BE187" i="16"/>
  <c r="BE185" i="16"/>
  <c r="BE184" i="16"/>
  <c r="BE182" i="16"/>
  <c r="BE181" i="16"/>
  <c r="BE179" i="16"/>
  <c r="BE178" i="16"/>
  <c r="BE176" i="16"/>
  <c r="BE175" i="16"/>
  <c r="BE173" i="16"/>
  <c r="BE172" i="16"/>
  <c r="BE170" i="16"/>
  <c r="BE169" i="16"/>
  <c r="BE167" i="16"/>
  <c r="BE166" i="16"/>
  <c r="BE164" i="16"/>
  <c r="BE163" i="16"/>
  <c r="BE161" i="16"/>
  <c r="BE160" i="16"/>
  <c r="BE158" i="16"/>
  <c r="BE157" i="16"/>
  <c r="BE155" i="16"/>
  <c r="BE154" i="16"/>
  <c r="BE152" i="16"/>
  <c r="BE151" i="16"/>
  <c r="BE143" i="16"/>
  <c r="BE142" i="16"/>
  <c r="BE140" i="16"/>
  <c r="BE139" i="16"/>
  <c r="BE137" i="16"/>
  <c r="BE136" i="16"/>
  <c r="BE134" i="16"/>
  <c r="BE133" i="16"/>
  <c r="BE131" i="16"/>
  <c r="BE130" i="16"/>
  <c r="BE128" i="16"/>
  <c r="BE127" i="16"/>
  <c r="BE125" i="16"/>
  <c r="BE124" i="16"/>
  <c r="BE122" i="16"/>
  <c r="BE121" i="16"/>
  <c r="BE119" i="16"/>
  <c r="BE118" i="16"/>
  <c r="BE116" i="16"/>
  <c r="BE115" i="16"/>
  <c r="BE113" i="16"/>
  <c r="BE112" i="16"/>
  <c r="BE110" i="16"/>
  <c r="BE109" i="16"/>
  <c r="BE107" i="16"/>
  <c r="BE106" i="16"/>
  <c r="BE104" i="16"/>
  <c r="BE103" i="16"/>
  <c r="BE101" i="16"/>
  <c r="BE100" i="16"/>
  <c r="BE98" i="16"/>
  <c r="BE97" i="16"/>
  <c r="BE95" i="16"/>
  <c r="BE94" i="16"/>
  <c r="BE92" i="16"/>
  <c r="BE91" i="16"/>
  <c r="BE89" i="16"/>
  <c r="BE88" i="16"/>
  <c r="BE86" i="16"/>
  <c r="BE85" i="16"/>
  <c r="BE83" i="16"/>
  <c r="BE82" i="16"/>
  <c r="BE84" i="16"/>
  <c r="AJ85" i="16"/>
  <c r="BE153" i="16"/>
  <c r="AS45" i="16"/>
  <c r="AS45" i="17"/>
  <c r="C2" i="31"/>
  <c r="B2" i="31"/>
  <c r="A2" i="31"/>
  <c r="K13" i="12"/>
  <c r="K13" i="14"/>
  <c r="K13" i="28"/>
  <c r="D43" i="19"/>
  <c r="C43" i="19"/>
  <c r="Q43" i="19"/>
  <c r="P43" i="19"/>
  <c r="O43" i="19"/>
  <c r="N43" i="19"/>
  <c r="M43" i="19"/>
  <c r="B43" i="19"/>
  <c r="D42" i="19"/>
  <c r="C42" i="19"/>
  <c r="Q42" i="19"/>
  <c r="P42" i="19"/>
  <c r="O42" i="19"/>
  <c r="N42" i="19"/>
  <c r="M42" i="19"/>
  <c r="B42" i="19"/>
  <c r="D41" i="19"/>
  <c r="C41" i="19"/>
  <c r="Q41" i="19"/>
  <c r="P41" i="19"/>
  <c r="O41" i="19"/>
  <c r="N41" i="19"/>
  <c r="M41" i="19"/>
  <c r="B41" i="19"/>
  <c r="D40" i="19"/>
  <c r="C40" i="19"/>
  <c r="Q40" i="19"/>
  <c r="P40" i="19"/>
  <c r="O40" i="19"/>
  <c r="N40" i="19"/>
  <c r="M40" i="19"/>
  <c r="B40" i="19"/>
  <c r="D39" i="19"/>
  <c r="C39" i="19"/>
  <c r="Q39" i="19"/>
  <c r="P39" i="19"/>
  <c r="O39" i="19"/>
  <c r="N39" i="19"/>
  <c r="M39" i="19"/>
  <c r="B39" i="19"/>
  <c r="D38" i="19"/>
  <c r="C38" i="19"/>
  <c r="Q38" i="19"/>
  <c r="P38" i="19"/>
  <c r="O38" i="19"/>
  <c r="N38" i="19"/>
  <c r="M38" i="19"/>
  <c r="B38" i="19"/>
  <c r="C37" i="19"/>
  <c r="Q37" i="19"/>
  <c r="P37" i="19"/>
  <c r="O37" i="19"/>
  <c r="N37" i="19"/>
  <c r="M37" i="19"/>
  <c r="B37" i="19"/>
  <c r="D25" i="19"/>
  <c r="C25" i="19"/>
  <c r="Q25" i="19"/>
  <c r="P25" i="19"/>
  <c r="O25" i="19"/>
  <c r="N25" i="19"/>
  <c r="M25" i="19"/>
  <c r="D24" i="19"/>
  <c r="C24" i="19"/>
  <c r="Q24" i="19"/>
  <c r="P24" i="19"/>
  <c r="O24" i="19"/>
  <c r="N24" i="19"/>
  <c r="M24" i="19"/>
  <c r="D23" i="19"/>
  <c r="C23" i="19"/>
  <c r="Q23" i="19"/>
  <c r="P23" i="19"/>
  <c r="O23" i="19"/>
  <c r="N23" i="19"/>
  <c r="M23" i="19"/>
  <c r="Q22" i="19"/>
  <c r="P22" i="19"/>
  <c r="O22" i="19"/>
  <c r="N22" i="19"/>
  <c r="M22" i="19"/>
  <c r="D21" i="19"/>
  <c r="C21" i="19"/>
  <c r="Q21" i="19"/>
  <c r="P21" i="19"/>
  <c r="O21" i="19"/>
  <c r="N21" i="19"/>
  <c r="M21" i="19"/>
  <c r="D20" i="19"/>
  <c r="C20" i="19"/>
  <c r="Q20" i="19"/>
  <c r="P20" i="19"/>
  <c r="O20" i="19"/>
  <c r="N20" i="19"/>
  <c r="M20" i="19"/>
  <c r="D19" i="19"/>
  <c r="C19" i="19"/>
  <c r="Q19" i="19"/>
  <c r="P19" i="19"/>
  <c r="O19" i="19"/>
  <c r="N19" i="19"/>
  <c r="M19" i="19"/>
  <c r="D18" i="19"/>
  <c r="C18" i="19"/>
  <c r="Q18" i="19"/>
  <c r="P18" i="19"/>
  <c r="O18" i="19"/>
  <c r="N18" i="19"/>
  <c r="M18" i="19"/>
  <c r="D17" i="19"/>
  <c r="C17" i="19"/>
  <c r="Q17" i="19"/>
  <c r="P17" i="19"/>
  <c r="O17" i="19"/>
  <c r="N17" i="19"/>
  <c r="M17" i="19"/>
  <c r="D16" i="19"/>
  <c r="C16" i="19"/>
  <c r="Q16" i="19"/>
  <c r="P16" i="19"/>
  <c r="O16" i="19"/>
  <c r="N16" i="19"/>
  <c r="M16" i="19"/>
  <c r="D15" i="19"/>
  <c r="C15" i="19"/>
  <c r="Q15" i="19"/>
  <c r="P15" i="19"/>
  <c r="O15" i="19"/>
  <c r="N15" i="19"/>
  <c r="M15" i="19"/>
  <c r="D14" i="19"/>
  <c r="C14" i="19"/>
  <c r="Q14" i="19"/>
  <c r="P14" i="19"/>
  <c r="O14" i="19"/>
  <c r="N14" i="19"/>
  <c r="M14" i="19"/>
  <c r="D13" i="19"/>
  <c r="C13" i="19"/>
  <c r="Q13" i="19"/>
  <c r="P13" i="19"/>
  <c r="O13" i="19"/>
  <c r="N13" i="19"/>
  <c r="M13" i="19"/>
  <c r="D12" i="19"/>
  <c r="C12" i="19"/>
  <c r="Q12" i="19"/>
  <c r="P12" i="19"/>
  <c r="O12" i="19"/>
  <c r="N12" i="19"/>
  <c r="M12" i="19"/>
  <c r="K47" i="28"/>
  <c r="G47" i="28"/>
  <c r="AG46" i="28"/>
  <c r="AD46" i="28"/>
  <c r="Y46" i="28"/>
  <c r="S46" i="28"/>
  <c r="Q46" i="28"/>
  <c r="O46" i="28"/>
  <c r="K46" i="28"/>
  <c r="G46" i="28"/>
  <c r="C46" i="28"/>
  <c r="K44" i="28"/>
  <c r="G44" i="28"/>
  <c r="AG43" i="28"/>
  <c r="AD43" i="28"/>
  <c r="Y43" i="28"/>
  <c r="S43" i="28"/>
  <c r="Q43" i="28"/>
  <c r="O43" i="28"/>
  <c r="K43" i="28"/>
  <c r="G43" i="28"/>
  <c r="C43" i="28"/>
  <c r="K41" i="28"/>
  <c r="G41" i="28"/>
  <c r="AG40" i="28"/>
  <c r="AD40" i="28"/>
  <c r="Y40" i="28"/>
  <c r="S40" i="28"/>
  <c r="Q40" i="28"/>
  <c r="O40" i="28"/>
  <c r="K40" i="28"/>
  <c r="G40" i="28"/>
  <c r="C40" i="28"/>
  <c r="K38" i="28"/>
  <c r="G38" i="28"/>
  <c r="AG37" i="28"/>
  <c r="AD37" i="28"/>
  <c r="Y37" i="28"/>
  <c r="S37" i="28"/>
  <c r="Q37" i="28"/>
  <c r="O37" i="28"/>
  <c r="K37" i="28"/>
  <c r="G37" i="28"/>
  <c r="C37" i="28"/>
  <c r="K35" i="28"/>
  <c r="G35" i="28"/>
  <c r="AG34" i="28"/>
  <c r="AD34" i="28"/>
  <c r="Y34" i="28"/>
  <c r="S34" i="28"/>
  <c r="Q34" i="28"/>
  <c r="O34" i="28"/>
  <c r="K34" i="28"/>
  <c r="G34" i="28"/>
  <c r="C34" i="28"/>
  <c r="K32" i="28"/>
  <c r="G32" i="28"/>
  <c r="AG31" i="28"/>
  <c r="AD31" i="28"/>
  <c r="Y31" i="28"/>
  <c r="S31" i="28"/>
  <c r="Q31" i="28"/>
  <c r="O31" i="28"/>
  <c r="K31" i="28"/>
  <c r="G31" i="28"/>
  <c r="C31" i="28"/>
  <c r="K29" i="28"/>
  <c r="G29" i="28"/>
  <c r="AG28" i="28"/>
  <c r="AD28" i="28"/>
  <c r="Y28" i="28"/>
  <c r="S28" i="28"/>
  <c r="Q28" i="28"/>
  <c r="O28" i="28"/>
  <c r="K28" i="28"/>
  <c r="G28" i="28"/>
  <c r="C28" i="28"/>
  <c r="K44" i="30"/>
  <c r="G44" i="30"/>
  <c r="AG43" i="30"/>
  <c r="AD43" i="30"/>
  <c r="Y43" i="30"/>
  <c r="S43" i="30"/>
  <c r="Q43" i="30"/>
  <c r="O43" i="30"/>
  <c r="K43" i="30"/>
  <c r="G43" i="30"/>
  <c r="C43" i="30"/>
  <c r="K41" i="30"/>
  <c r="G41" i="30"/>
  <c r="AG40" i="30"/>
  <c r="AD40" i="30"/>
  <c r="Y40" i="30"/>
  <c r="S40" i="30"/>
  <c r="Q40" i="30"/>
  <c r="O40" i="30"/>
  <c r="K40" i="30"/>
  <c r="G40" i="30"/>
  <c r="C40" i="30"/>
  <c r="K38" i="30"/>
  <c r="G38" i="30"/>
  <c r="AG37" i="30"/>
  <c r="AD37" i="30"/>
  <c r="Y37" i="30"/>
  <c r="S37" i="30"/>
  <c r="Q37" i="30"/>
  <c r="O37" i="30"/>
  <c r="K37" i="30"/>
  <c r="G37" i="30"/>
  <c r="C37" i="30"/>
  <c r="K35" i="30"/>
  <c r="G35" i="30"/>
  <c r="AG34" i="30"/>
  <c r="AD34" i="30"/>
  <c r="Y34" i="30"/>
  <c r="S34" i="30"/>
  <c r="Q34" i="30"/>
  <c r="O34" i="30"/>
  <c r="K34" i="30"/>
  <c r="G34" i="30"/>
  <c r="C34" i="30"/>
  <c r="K32" i="30"/>
  <c r="G32" i="30"/>
  <c r="AG31" i="30"/>
  <c r="AD31" i="30"/>
  <c r="Y31" i="30"/>
  <c r="S31" i="30"/>
  <c r="Q31" i="30"/>
  <c r="O31" i="30"/>
  <c r="K31" i="30"/>
  <c r="G31" i="30"/>
  <c r="C31" i="30"/>
  <c r="K29" i="30"/>
  <c r="G29" i="30"/>
  <c r="AG28" i="30"/>
  <c r="AD28" i="30"/>
  <c r="Y28" i="30"/>
  <c r="S28" i="30"/>
  <c r="Q28" i="30"/>
  <c r="O28" i="30"/>
  <c r="K28" i="30"/>
  <c r="G28" i="30"/>
  <c r="C28" i="30"/>
  <c r="K47" i="30"/>
  <c r="G47" i="30"/>
  <c r="AG46" i="30"/>
  <c r="AD46" i="30"/>
  <c r="Y46" i="30"/>
  <c r="S46" i="30"/>
  <c r="Q46" i="30"/>
  <c r="O46" i="30"/>
  <c r="K46" i="30"/>
  <c r="G46" i="30"/>
  <c r="C46" i="30"/>
  <c r="K47" i="29"/>
  <c r="G47" i="29"/>
  <c r="AG46" i="29"/>
  <c r="AD46" i="29"/>
  <c r="Y46" i="29"/>
  <c r="S46" i="29"/>
  <c r="Q46" i="29"/>
  <c r="O46" i="29"/>
  <c r="K46" i="29"/>
  <c r="G46" i="29"/>
  <c r="C46" i="29"/>
  <c r="K44" i="29"/>
  <c r="G44" i="29"/>
  <c r="AG43" i="29"/>
  <c r="AD43" i="29"/>
  <c r="Y43" i="29"/>
  <c r="S43" i="29"/>
  <c r="Q43" i="29"/>
  <c r="O43" i="29"/>
  <c r="K43" i="29"/>
  <c r="G43" i="29"/>
  <c r="C43" i="29"/>
  <c r="K41" i="29"/>
  <c r="G41" i="29"/>
  <c r="AG40" i="29"/>
  <c r="AD40" i="29"/>
  <c r="Y40" i="29"/>
  <c r="S40" i="29"/>
  <c r="Q40" i="29"/>
  <c r="O40" i="29"/>
  <c r="K40" i="29"/>
  <c r="G40" i="29"/>
  <c r="C40" i="29"/>
  <c r="K38" i="29"/>
  <c r="G38" i="29"/>
  <c r="AG37" i="29"/>
  <c r="AD37" i="29"/>
  <c r="Y37" i="29"/>
  <c r="S37" i="29"/>
  <c r="Q37" i="29"/>
  <c r="O37" i="29"/>
  <c r="K37" i="29"/>
  <c r="G37" i="29"/>
  <c r="C37" i="29"/>
  <c r="K35" i="29"/>
  <c r="G35" i="29"/>
  <c r="AG34" i="29"/>
  <c r="AD34" i="29"/>
  <c r="Y34" i="29"/>
  <c r="S34" i="29"/>
  <c r="Q34" i="29"/>
  <c r="O34" i="29"/>
  <c r="K34" i="29"/>
  <c r="G34" i="29"/>
  <c r="C34" i="29"/>
  <c r="K32" i="29"/>
  <c r="G32" i="29"/>
  <c r="AG31" i="29"/>
  <c r="AD31" i="29"/>
  <c r="Y31" i="29"/>
  <c r="S31" i="29"/>
  <c r="Q31" i="29"/>
  <c r="O31" i="29"/>
  <c r="K31" i="29"/>
  <c r="G31" i="29"/>
  <c r="C31" i="29"/>
  <c r="K29" i="29"/>
  <c r="G29" i="29"/>
  <c r="AG28" i="29"/>
  <c r="AD28" i="29"/>
  <c r="Y28" i="29"/>
  <c r="S28" i="29"/>
  <c r="Q28" i="29"/>
  <c r="O28" i="29"/>
  <c r="K28" i="29"/>
  <c r="G28" i="29"/>
  <c r="C28" i="29"/>
  <c r="T62" i="30"/>
  <c r="S60" i="30"/>
  <c r="M58" i="30"/>
  <c r="J58" i="30"/>
  <c r="AG21" i="30"/>
  <c r="AB21" i="30"/>
  <c r="W21" i="30"/>
  <c r="AB20" i="30"/>
  <c r="W20" i="30"/>
  <c r="I20" i="30"/>
  <c r="R16" i="30"/>
  <c r="AC14" i="30"/>
  <c r="W14" i="30"/>
  <c r="AC13" i="30"/>
  <c r="W13" i="30"/>
  <c r="K13" i="30"/>
  <c r="O9" i="30"/>
  <c r="K9" i="30"/>
  <c r="C9" i="30"/>
  <c r="AC8" i="30"/>
  <c r="P8" i="30"/>
  <c r="K8" i="30"/>
  <c r="C8" i="30"/>
  <c r="O3" i="30"/>
  <c r="R2" i="30"/>
  <c r="K2" i="30"/>
  <c r="T62" i="29"/>
  <c r="S60" i="29"/>
  <c r="M58" i="29"/>
  <c r="J58" i="29"/>
  <c r="AG21" i="29"/>
  <c r="AB21" i="29"/>
  <c r="W21" i="29"/>
  <c r="AB20" i="29"/>
  <c r="W20" i="29"/>
  <c r="I20" i="29"/>
  <c r="R16" i="29"/>
  <c r="AC14" i="29"/>
  <c r="W14" i="29"/>
  <c r="AC13" i="29"/>
  <c r="W13" i="29"/>
  <c r="K13" i="29"/>
  <c r="O9" i="29"/>
  <c r="K9" i="29"/>
  <c r="C9" i="29"/>
  <c r="AC8" i="29"/>
  <c r="P8" i="29"/>
  <c r="K8" i="29"/>
  <c r="C8" i="29"/>
  <c r="O3" i="29"/>
  <c r="R2" i="29"/>
  <c r="K2" i="29"/>
  <c r="U43" i="19"/>
  <c r="T43" i="19"/>
  <c r="U42" i="19"/>
  <c r="T42" i="19"/>
  <c r="U41" i="19"/>
  <c r="T41" i="19"/>
  <c r="U40" i="19"/>
  <c r="T40" i="19"/>
  <c r="U39" i="19"/>
  <c r="T39" i="19"/>
  <c r="U38" i="19"/>
  <c r="T38" i="19"/>
  <c r="U37" i="19"/>
  <c r="T37" i="19"/>
  <c r="U25" i="19"/>
  <c r="T25" i="19"/>
  <c r="U24" i="19"/>
  <c r="T24" i="19"/>
  <c r="U23" i="19"/>
  <c r="T23" i="19"/>
  <c r="U22" i="19"/>
  <c r="T22" i="19"/>
  <c r="U21" i="19"/>
  <c r="T21" i="19"/>
  <c r="U20" i="19"/>
  <c r="T20" i="19"/>
  <c r="U19" i="19"/>
  <c r="T19" i="19"/>
  <c r="U18" i="19"/>
  <c r="T18" i="19"/>
  <c r="U17" i="19"/>
  <c r="T17" i="19"/>
  <c r="U16" i="19"/>
  <c r="T16" i="19"/>
  <c r="U15" i="19"/>
  <c r="T15" i="19"/>
  <c r="U14" i="19"/>
  <c r="T14" i="19"/>
  <c r="U13" i="19"/>
  <c r="T13" i="19"/>
  <c r="U12" i="19"/>
  <c r="T12" i="19"/>
  <c r="T62" i="28"/>
  <c r="S60" i="28"/>
  <c r="M58" i="28"/>
  <c r="J58" i="28"/>
  <c r="AG21" i="28"/>
  <c r="AB21" i="28"/>
  <c r="W21" i="28"/>
  <c r="AB20" i="28"/>
  <c r="W20" i="28"/>
  <c r="I20" i="28"/>
  <c r="R16" i="28"/>
  <c r="AC14" i="28"/>
  <c r="W14" i="28"/>
  <c r="AC13" i="28"/>
  <c r="W13" i="28"/>
  <c r="O9" i="28"/>
  <c r="K9" i="28"/>
  <c r="C9" i="28"/>
  <c r="AC8" i="28"/>
  <c r="P8" i="28"/>
  <c r="K8" i="28"/>
  <c r="C8" i="28"/>
  <c r="O3" i="28"/>
  <c r="R2" i="28"/>
  <c r="K2" i="28"/>
  <c r="R2" i="14"/>
  <c r="R2" i="15"/>
  <c r="R2" i="12"/>
  <c r="R2" i="1"/>
  <c r="B36" i="19"/>
  <c r="B35" i="19"/>
  <c r="B34" i="19"/>
  <c r="B33" i="19"/>
  <c r="B31" i="19"/>
  <c r="B30" i="19"/>
  <c r="C10" i="20"/>
  <c r="Q36" i="19"/>
  <c r="P36" i="19"/>
  <c r="O36" i="19"/>
  <c r="N36" i="19"/>
  <c r="M36" i="19"/>
  <c r="D36" i="19"/>
  <c r="C36" i="19"/>
  <c r="Q35" i="19"/>
  <c r="P35" i="19"/>
  <c r="O35" i="19"/>
  <c r="N35" i="19"/>
  <c r="M35" i="19"/>
  <c r="D35" i="19"/>
  <c r="C35" i="19"/>
  <c r="Q34" i="19"/>
  <c r="P34" i="19"/>
  <c r="O34" i="19"/>
  <c r="N34" i="19"/>
  <c r="M34" i="19"/>
  <c r="D34" i="19"/>
  <c r="C34" i="19"/>
  <c r="Q33" i="19"/>
  <c r="P33" i="19"/>
  <c r="O33" i="19"/>
  <c r="N33" i="19"/>
  <c r="M33" i="19"/>
  <c r="D33" i="19"/>
  <c r="C33" i="19"/>
  <c r="Q32" i="19"/>
  <c r="P32" i="19"/>
  <c r="O32" i="19"/>
  <c r="N32" i="19"/>
  <c r="M32" i="19"/>
  <c r="D32" i="19"/>
  <c r="C32" i="19"/>
  <c r="Q31" i="19"/>
  <c r="P31" i="19"/>
  <c r="O31" i="19"/>
  <c r="N31" i="19"/>
  <c r="M31" i="19"/>
  <c r="D31" i="19"/>
  <c r="C31" i="19"/>
  <c r="Q30" i="19"/>
  <c r="P30" i="19"/>
  <c r="O30" i="19"/>
  <c r="N30" i="19"/>
  <c r="M30" i="19"/>
  <c r="D30" i="19"/>
  <c r="C30" i="19"/>
  <c r="Q11" i="19"/>
  <c r="P11" i="19"/>
  <c r="O11" i="19"/>
  <c r="N11" i="19"/>
  <c r="M11" i="19"/>
  <c r="D11" i="19"/>
  <c r="C11" i="19"/>
  <c r="F11" i="19"/>
  <c r="E11" i="19"/>
  <c r="Q10" i="19"/>
  <c r="P10" i="19"/>
  <c r="O10" i="19"/>
  <c r="N10" i="19"/>
  <c r="M10" i="19"/>
  <c r="D10" i="19"/>
  <c r="C10" i="19"/>
  <c r="F10" i="19"/>
  <c r="E10" i="19"/>
  <c r="Q9" i="19"/>
  <c r="P9" i="19"/>
  <c r="O9" i="19"/>
  <c r="N9" i="19"/>
  <c r="M9" i="19"/>
  <c r="F9" i="19"/>
  <c r="E9" i="19"/>
  <c r="D9" i="19"/>
  <c r="C9" i="19"/>
  <c r="Q7" i="19"/>
  <c r="P7" i="19"/>
  <c r="O7" i="19"/>
  <c r="N7" i="19"/>
  <c r="M7" i="19"/>
  <c r="D7" i="19"/>
  <c r="C7" i="19"/>
  <c r="F7" i="19"/>
  <c r="E7" i="19"/>
  <c r="Q6" i="19"/>
  <c r="P6" i="19"/>
  <c r="O6" i="19"/>
  <c r="N6" i="19"/>
  <c r="M6" i="19"/>
  <c r="D6" i="19"/>
  <c r="C6" i="19"/>
  <c r="F6" i="19"/>
  <c r="E6" i="19"/>
  <c r="U36" i="19"/>
  <c r="U35" i="19"/>
  <c r="U34" i="19"/>
  <c r="U33" i="19"/>
  <c r="U32" i="19"/>
  <c r="U31" i="19"/>
  <c r="U30" i="19"/>
  <c r="T36" i="19"/>
  <c r="T35" i="19"/>
  <c r="T34" i="19"/>
  <c r="T33" i="19"/>
  <c r="T32" i="19"/>
  <c r="T31" i="19"/>
  <c r="T30" i="19"/>
  <c r="U11" i="19"/>
  <c r="T11" i="19"/>
  <c r="U10" i="19"/>
  <c r="T10" i="19"/>
  <c r="U9" i="19"/>
  <c r="T9" i="19"/>
  <c r="U7" i="19"/>
  <c r="T7" i="19"/>
  <c r="U6" i="19"/>
  <c r="T6" i="19"/>
  <c r="U5" i="19"/>
  <c r="T5" i="19"/>
  <c r="E5" i="19"/>
  <c r="Q5" i="19"/>
  <c r="P5" i="19"/>
  <c r="O5" i="19"/>
  <c r="N5" i="19"/>
  <c r="M5" i="19"/>
  <c r="D5" i="19"/>
  <c r="C5" i="19"/>
  <c r="F5" i="19"/>
  <c r="J5" i="19"/>
  <c r="L5" i="19"/>
  <c r="G5" i="19"/>
  <c r="I5" i="19"/>
  <c r="BC10" i="20"/>
  <c r="BB10" i="20"/>
  <c r="BA10" i="20"/>
  <c r="AZ10" i="20"/>
  <c r="AY10" i="20"/>
  <c r="AW10" i="20"/>
  <c r="AV10" i="20"/>
  <c r="AR10" i="20"/>
  <c r="AQ10" i="20"/>
  <c r="AP10" i="20"/>
  <c r="AO10" i="20"/>
  <c r="AN10" i="20"/>
  <c r="AL10" i="20"/>
  <c r="AK10" i="20"/>
  <c r="AG10" i="20"/>
  <c r="AF10" i="20"/>
  <c r="AE10" i="20"/>
  <c r="AD10" i="20"/>
  <c r="AC10" i="20"/>
  <c r="AA10" i="20"/>
  <c r="Z10" i="20"/>
  <c r="V10" i="20"/>
  <c r="U10" i="20"/>
  <c r="T10" i="20"/>
  <c r="S10" i="20"/>
  <c r="R10" i="20"/>
  <c r="P10" i="20"/>
  <c r="O10" i="20"/>
  <c r="M10" i="20"/>
  <c r="L10" i="20"/>
  <c r="J10" i="20"/>
  <c r="I10" i="20"/>
  <c r="CJ5" i="20"/>
  <c r="CI5" i="20"/>
  <c r="CH5" i="20"/>
  <c r="CG5" i="20"/>
  <c r="CF5" i="20"/>
  <c r="CD5" i="20"/>
  <c r="CC5" i="20"/>
  <c r="BY5" i="20"/>
  <c r="BX5" i="20"/>
  <c r="BW5" i="20"/>
  <c r="BV5" i="20"/>
  <c r="BU5" i="20"/>
  <c r="BS5" i="20"/>
  <c r="BR5" i="20"/>
  <c r="BN5" i="20"/>
  <c r="BM5" i="20"/>
  <c r="BL5" i="20"/>
  <c r="BK5" i="20"/>
  <c r="BJ5" i="20"/>
  <c r="BH5" i="20"/>
  <c r="BG5" i="20"/>
  <c r="BC5" i="20"/>
  <c r="BB5" i="20"/>
  <c r="BA5" i="20"/>
  <c r="AZ5" i="20"/>
  <c r="AY5" i="20"/>
  <c r="AW5" i="20"/>
  <c r="AV5" i="20"/>
  <c r="AR5" i="20"/>
  <c r="AQ5" i="20"/>
  <c r="AP5" i="20"/>
  <c r="AO5" i="20"/>
  <c r="AN5" i="20"/>
  <c r="AL5" i="20"/>
  <c r="AK5" i="20"/>
  <c r="AG5" i="20"/>
  <c r="AF5" i="20"/>
  <c r="AE5" i="20"/>
  <c r="AD5" i="20"/>
  <c r="AC5" i="20"/>
  <c r="AA5" i="20"/>
  <c r="Z5" i="20"/>
  <c r="V5" i="20"/>
  <c r="U5" i="20"/>
  <c r="T5" i="20"/>
  <c r="S5" i="20"/>
  <c r="R5" i="20"/>
  <c r="P5" i="20"/>
  <c r="O5" i="20"/>
  <c r="M5" i="20"/>
  <c r="L5" i="20"/>
  <c r="I5" i="20"/>
  <c r="F10" i="20"/>
  <c r="G10" i="20"/>
  <c r="D10" i="20"/>
  <c r="CB5" i="20"/>
  <c r="CA5" i="20"/>
  <c r="BZ5" i="20"/>
  <c r="BQ5" i="20"/>
  <c r="BP5" i="20"/>
  <c r="BO5" i="20"/>
  <c r="BF5" i="20"/>
  <c r="BE5" i="20"/>
  <c r="BD5" i="20"/>
  <c r="AU5" i="20"/>
  <c r="AT5" i="20"/>
  <c r="AS5" i="20"/>
  <c r="AJ5" i="20"/>
  <c r="AI5" i="20"/>
  <c r="AH5" i="20"/>
  <c r="Y5" i="20"/>
  <c r="X5" i="20"/>
  <c r="W5" i="20"/>
  <c r="A3" i="21"/>
  <c r="G10" i="23"/>
  <c r="K10" i="23"/>
  <c r="V10" i="23"/>
  <c r="Z10" i="23"/>
  <c r="AG10" i="23"/>
  <c r="AK10" i="23"/>
  <c r="AO10" i="23"/>
  <c r="AV10" i="23"/>
  <c r="AZ10" i="23"/>
  <c r="BD10" i="23"/>
  <c r="AV6" i="23"/>
  <c r="BB6" i="23"/>
  <c r="AV8" i="23"/>
  <c r="BA8" i="23"/>
  <c r="AZ11" i="23"/>
  <c r="BD11" i="23"/>
  <c r="AV13" i="23"/>
  <c r="AZ13" i="23"/>
  <c r="BD13" i="23"/>
  <c r="AZ14" i="23"/>
  <c r="BD14" i="23"/>
  <c r="AV16" i="23"/>
  <c r="AZ16" i="23"/>
  <c r="BD16" i="23"/>
  <c r="AZ17" i="23"/>
  <c r="BD17" i="23"/>
  <c r="AV19" i="23"/>
  <c r="AZ19" i="23"/>
  <c r="BD19" i="23"/>
  <c r="AZ20" i="23"/>
  <c r="BD20" i="23"/>
  <c r="AV22" i="23"/>
  <c r="AZ22" i="23"/>
  <c r="BD22" i="23"/>
  <c r="AZ23" i="23"/>
  <c r="BD23" i="23"/>
  <c r="AV25" i="23"/>
  <c r="AZ25" i="23"/>
  <c r="BD25" i="23"/>
  <c r="AZ26" i="23"/>
  <c r="BD26" i="23"/>
  <c r="AV28" i="23"/>
  <c r="AZ28" i="23"/>
  <c r="BD28" i="23"/>
  <c r="AZ29" i="23"/>
  <c r="BD29" i="23"/>
  <c r="AG6" i="23"/>
  <c r="AM6" i="23"/>
  <c r="AG8" i="23"/>
  <c r="AL8" i="23"/>
  <c r="AK11" i="23"/>
  <c r="AO11" i="23"/>
  <c r="AG13" i="23"/>
  <c r="AK13" i="23"/>
  <c r="AO13" i="23"/>
  <c r="AK14" i="23"/>
  <c r="AO14" i="23"/>
  <c r="AG16" i="23"/>
  <c r="AK16" i="23"/>
  <c r="AO16" i="23"/>
  <c r="AK17" i="23"/>
  <c r="AO17" i="23"/>
  <c r="AG19" i="23"/>
  <c r="AK19" i="23"/>
  <c r="AO19" i="23"/>
  <c r="AK20" i="23"/>
  <c r="AO20" i="23"/>
  <c r="AG22" i="23"/>
  <c r="AK22" i="23"/>
  <c r="AO22" i="23"/>
  <c r="AK23" i="23"/>
  <c r="AO23" i="23"/>
  <c r="AG25" i="23"/>
  <c r="AK25" i="23"/>
  <c r="AO25" i="23"/>
  <c r="AK26" i="23"/>
  <c r="AO26" i="23"/>
  <c r="AG28" i="23"/>
  <c r="AK28" i="23"/>
  <c r="AO28" i="23"/>
  <c r="AK29" i="23"/>
  <c r="AO29" i="23"/>
  <c r="R6" i="23"/>
  <c r="X6" i="23"/>
  <c r="R8" i="23"/>
  <c r="W8" i="23"/>
  <c r="V11" i="23"/>
  <c r="Z11" i="23"/>
  <c r="V13" i="23"/>
  <c r="Z13" i="23"/>
  <c r="V14" i="23"/>
  <c r="Z14" i="23"/>
  <c r="V16" i="23"/>
  <c r="Z16" i="23"/>
  <c r="V17" i="23"/>
  <c r="Z17" i="23"/>
  <c r="V19" i="23"/>
  <c r="Z19" i="23"/>
  <c r="V20" i="23"/>
  <c r="Z20" i="23"/>
  <c r="K29" i="23"/>
  <c r="G29" i="23"/>
  <c r="K28" i="23"/>
  <c r="G28" i="23"/>
  <c r="K26" i="23"/>
  <c r="G26" i="23"/>
  <c r="K25" i="23"/>
  <c r="G25" i="23"/>
  <c r="K23" i="23"/>
  <c r="G23" i="23"/>
  <c r="K22" i="23"/>
  <c r="G22" i="23"/>
  <c r="K20" i="23"/>
  <c r="G20" i="23"/>
  <c r="K19" i="23"/>
  <c r="G19" i="23"/>
  <c r="K17" i="23"/>
  <c r="G17" i="23"/>
  <c r="K16" i="23"/>
  <c r="G16" i="23"/>
  <c r="K14" i="23"/>
  <c r="G14" i="23"/>
  <c r="K13" i="23"/>
  <c r="G13" i="23"/>
  <c r="K11" i="23"/>
  <c r="G11" i="23"/>
  <c r="H8" i="23"/>
  <c r="C8" i="23"/>
  <c r="I6" i="23"/>
  <c r="C6" i="23"/>
  <c r="AO18" i="16"/>
  <c r="S43" i="19" s="1"/>
  <c r="AO17" i="16"/>
  <c r="S20" i="19" s="1"/>
  <c r="AO15" i="16"/>
  <c r="R32" i="19" s="1"/>
  <c r="AO14" i="16"/>
  <c r="R19" i="19" s="1"/>
  <c r="R16" i="15"/>
  <c r="AC14" i="15"/>
  <c r="W14" i="15"/>
  <c r="AC13" i="15"/>
  <c r="W13" i="15"/>
  <c r="K13" i="15"/>
  <c r="R16" i="14"/>
  <c r="AC14" i="14"/>
  <c r="W14" i="14"/>
  <c r="AC13" i="14"/>
  <c r="W13" i="14"/>
  <c r="AG21" i="14"/>
  <c r="AB21" i="14"/>
  <c r="W21" i="14"/>
  <c r="AB20" i="14"/>
  <c r="W20" i="14"/>
  <c r="I20" i="14"/>
  <c r="AG21" i="12"/>
  <c r="AB21" i="12"/>
  <c r="AB20" i="12"/>
  <c r="W21" i="12"/>
  <c r="W20" i="12"/>
  <c r="I20" i="12"/>
  <c r="AO16" i="16"/>
  <c r="K13" i="1"/>
  <c r="O9" i="14"/>
  <c r="K9" i="14"/>
  <c r="C9" i="14"/>
  <c r="AC8" i="14"/>
  <c r="P8" i="14"/>
  <c r="K8" i="14"/>
  <c r="C8" i="14"/>
  <c r="O9" i="15"/>
  <c r="K9" i="15"/>
  <c r="C9" i="15"/>
  <c r="AC8" i="15"/>
  <c r="P8" i="15"/>
  <c r="K8" i="15"/>
  <c r="C8" i="15"/>
  <c r="O9" i="12"/>
  <c r="K9" i="12"/>
  <c r="C9" i="12"/>
  <c r="AC8" i="12"/>
  <c r="P8" i="12"/>
  <c r="K8" i="12"/>
  <c r="C8" i="12"/>
  <c r="P8" i="1"/>
  <c r="AC8" i="1"/>
  <c r="O9" i="1"/>
  <c r="K8" i="1"/>
  <c r="K9" i="1"/>
  <c r="C8" i="1"/>
  <c r="C9" i="1"/>
  <c r="T62" i="14"/>
  <c r="T62" i="15"/>
  <c r="T62" i="12"/>
  <c r="T61" i="1"/>
  <c r="Y37" i="1"/>
  <c r="Y28" i="1"/>
  <c r="Q31" i="12"/>
  <c r="Q34" i="12"/>
  <c r="Q37" i="12"/>
  <c r="Q28" i="12"/>
  <c r="R16" i="12"/>
  <c r="AC14" i="12"/>
  <c r="W14" i="12"/>
  <c r="AC13" i="12"/>
  <c r="W13" i="12"/>
  <c r="S46" i="14"/>
  <c r="S43" i="14"/>
  <c r="S40" i="14"/>
  <c r="S37" i="14"/>
  <c r="S34" i="14"/>
  <c r="S31" i="14"/>
  <c r="S28" i="14"/>
  <c r="S46" i="15"/>
  <c r="S43" i="15"/>
  <c r="S40" i="15"/>
  <c r="S37" i="15"/>
  <c r="S34" i="15"/>
  <c r="S31" i="15"/>
  <c r="S28" i="15"/>
  <c r="S37" i="12"/>
  <c r="S34" i="12"/>
  <c r="S31" i="12"/>
  <c r="S28" i="12"/>
  <c r="S46" i="1"/>
  <c r="S43" i="1"/>
  <c r="S40" i="1"/>
  <c r="S37" i="1"/>
  <c r="S34" i="1"/>
  <c r="S31" i="1"/>
  <c r="S28" i="1"/>
  <c r="AG46" i="14"/>
  <c r="AG43" i="14"/>
  <c r="AG40" i="14"/>
  <c r="AG37" i="14"/>
  <c r="AG34" i="14"/>
  <c r="AG31" i="14"/>
  <c r="AG28" i="14"/>
  <c r="AD46" i="14"/>
  <c r="AD43" i="14"/>
  <c r="AD40" i="14"/>
  <c r="AD37" i="14"/>
  <c r="AD34" i="14"/>
  <c r="AD31" i="14"/>
  <c r="AD28" i="14"/>
  <c r="Y46" i="14"/>
  <c r="Y43" i="14"/>
  <c r="Y40" i="14"/>
  <c r="Y37" i="14"/>
  <c r="Y34" i="14"/>
  <c r="Y31" i="14"/>
  <c r="Y28" i="14"/>
  <c r="AG46" i="15"/>
  <c r="AG43" i="15"/>
  <c r="AG40" i="15"/>
  <c r="AG37" i="15"/>
  <c r="AG34" i="15"/>
  <c r="AG31" i="15"/>
  <c r="AG28" i="15"/>
  <c r="AD46" i="15"/>
  <c r="AD43" i="15"/>
  <c r="AD40" i="15"/>
  <c r="AD37" i="15"/>
  <c r="AD34" i="15"/>
  <c r="AD31" i="15"/>
  <c r="AD28" i="15"/>
  <c r="Y46" i="15"/>
  <c r="Y43" i="15"/>
  <c r="Y40" i="15"/>
  <c r="Y37" i="15"/>
  <c r="Y34" i="15"/>
  <c r="Y31" i="15"/>
  <c r="Y28" i="15"/>
  <c r="AG37" i="12"/>
  <c r="AG34" i="12"/>
  <c r="AG31" i="12"/>
  <c r="AG28" i="12"/>
  <c r="AD37" i="12"/>
  <c r="AD34" i="12"/>
  <c r="AD31" i="12"/>
  <c r="AD28" i="12"/>
  <c r="Y37" i="12"/>
  <c r="Y34" i="12"/>
  <c r="Y31" i="12"/>
  <c r="Y28" i="12"/>
  <c r="AG46" i="1"/>
  <c r="AG43" i="1"/>
  <c r="AG40" i="1"/>
  <c r="AG37" i="1"/>
  <c r="AG34" i="1"/>
  <c r="AG31" i="1"/>
  <c r="AG28" i="1"/>
  <c r="AD46" i="1"/>
  <c r="AD43" i="1"/>
  <c r="AD40" i="1"/>
  <c r="AD37" i="1"/>
  <c r="AD34" i="1"/>
  <c r="AD31" i="1"/>
  <c r="AD28" i="1"/>
  <c r="Y46" i="1"/>
  <c r="Y43" i="1"/>
  <c r="Y40" i="1"/>
  <c r="Y34" i="1"/>
  <c r="Y31" i="1"/>
  <c r="Q46" i="14"/>
  <c r="Q43" i="14"/>
  <c r="Q40" i="14"/>
  <c r="Q37" i="14"/>
  <c r="Q34" i="14"/>
  <c r="Q31" i="14"/>
  <c r="Q28" i="14"/>
  <c r="O46" i="14"/>
  <c r="O43" i="14"/>
  <c r="O40" i="14"/>
  <c r="O37" i="14"/>
  <c r="O34" i="14"/>
  <c r="O31" i="14"/>
  <c r="O28" i="14"/>
  <c r="K47" i="14"/>
  <c r="K44" i="14"/>
  <c r="K41" i="14"/>
  <c r="K38" i="14"/>
  <c r="K35" i="14"/>
  <c r="K32" i="14"/>
  <c r="K29" i="14"/>
  <c r="K46" i="14"/>
  <c r="K43" i="14"/>
  <c r="K40" i="14"/>
  <c r="K37" i="14"/>
  <c r="K34" i="14"/>
  <c r="K31" i="14"/>
  <c r="K28" i="14"/>
  <c r="G47" i="14"/>
  <c r="G44" i="14"/>
  <c r="G41" i="14"/>
  <c r="G38" i="14"/>
  <c r="G35" i="14"/>
  <c r="G32" i="14"/>
  <c r="G29" i="14"/>
  <c r="G46" i="14"/>
  <c r="G43" i="14"/>
  <c r="G40" i="14"/>
  <c r="G37" i="14"/>
  <c r="G34" i="14"/>
  <c r="G31" i="14"/>
  <c r="G28" i="14"/>
  <c r="C46" i="14"/>
  <c r="C43" i="14"/>
  <c r="C40" i="14"/>
  <c r="C37" i="14"/>
  <c r="C34" i="14"/>
  <c r="C31" i="14"/>
  <c r="C28" i="14"/>
  <c r="O3" i="12"/>
  <c r="C46" i="15"/>
  <c r="C43" i="15"/>
  <c r="C40" i="15"/>
  <c r="C37" i="15"/>
  <c r="C34" i="15"/>
  <c r="C31" i="15"/>
  <c r="C28" i="15"/>
  <c r="Q46" i="15"/>
  <c r="Q43" i="15"/>
  <c r="Q40" i="15"/>
  <c r="Q37" i="15"/>
  <c r="Q34" i="15"/>
  <c r="Q31" i="15"/>
  <c r="Q28" i="15"/>
  <c r="O46" i="15"/>
  <c r="O43" i="15"/>
  <c r="O40" i="15"/>
  <c r="O37" i="15"/>
  <c r="O34" i="15"/>
  <c r="O31" i="15"/>
  <c r="O28" i="15"/>
  <c r="K47" i="15"/>
  <c r="K44" i="15"/>
  <c r="K41" i="15"/>
  <c r="K38" i="15"/>
  <c r="K35" i="15"/>
  <c r="K32" i="15"/>
  <c r="K29" i="15"/>
  <c r="K46" i="15"/>
  <c r="K43" i="15"/>
  <c r="K40" i="15"/>
  <c r="K37" i="15"/>
  <c r="K34" i="15"/>
  <c r="K31" i="15"/>
  <c r="K28" i="15"/>
  <c r="G47" i="15"/>
  <c r="G44" i="15"/>
  <c r="G41" i="15"/>
  <c r="G38" i="15"/>
  <c r="G35" i="15"/>
  <c r="G32" i="15"/>
  <c r="G29" i="15"/>
  <c r="G46" i="15"/>
  <c r="G43" i="15"/>
  <c r="G40" i="15"/>
  <c r="G37" i="15"/>
  <c r="G34" i="15"/>
  <c r="G31" i="15"/>
  <c r="G28" i="15"/>
  <c r="S60" i="14"/>
  <c r="M58" i="14"/>
  <c r="J58" i="14"/>
  <c r="O3" i="14"/>
  <c r="K2" i="14"/>
  <c r="S60" i="15"/>
  <c r="M58" i="15"/>
  <c r="J58" i="15"/>
  <c r="AG21" i="15"/>
  <c r="AB21" i="15"/>
  <c r="W21" i="15"/>
  <c r="AB20" i="15"/>
  <c r="W20" i="15"/>
  <c r="I20" i="15"/>
  <c r="O3" i="15"/>
  <c r="K2" i="15"/>
  <c r="O3" i="1"/>
  <c r="M58" i="12"/>
  <c r="M57" i="1"/>
  <c r="J58" i="12"/>
  <c r="J57" i="1"/>
  <c r="S60" i="12"/>
  <c r="O37" i="12"/>
  <c r="O34" i="12"/>
  <c r="O31" i="12"/>
  <c r="O28" i="12"/>
  <c r="K38" i="12"/>
  <c r="K35" i="12"/>
  <c r="K32" i="12"/>
  <c r="K29" i="12"/>
  <c r="K37" i="12"/>
  <c r="K34" i="12"/>
  <c r="K31" i="12"/>
  <c r="K28" i="12"/>
  <c r="G38" i="12"/>
  <c r="G35" i="12"/>
  <c r="G32" i="12"/>
  <c r="G29" i="12"/>
  <c r="G37" i="12"/>
  <c r="G34" i="12"/>
  <c r="G31" i="12"/>
  <c r="G28" i="12"/>
  <c r="K2" i="12"/>
  <c r="K2" i="1"/>
  <c r="K47" i="1"/>
  <c r="K44" i="1"/>
  <c r="K41" i="1"/>
  <c r="K38" i="1"/>
  <c r="K35" i="1"/>
  <c r="K32" i="1"/>
  <c r="K29" i="1"/>
  <c r="G47" i="1"/>
  <c r="G44" i="1"/>
  <c r="G41" i="1"/>
  <c r="G38" i="1"/>
  <c r="G35" i="1"/>
  <c r="G32" i="1"/>
  <c r="G29" i="1"/>
  <c r="K46" i="1"/>
  <c r="K43" i="1"/>
  <c r="K40" i="1"/>
  <c r="K37" i="1"/>
  <c r="K34" i="1"/>
  <c r="K31" i="1"/>
  <c r="K28" i="1"/>
  <c r="G46" i="1"/>
  <c r="G43" i="1"/>
  <c r="G40" i="1"/>
  <c r="G37" i="1"/>
  <c r="G34" i="1"/>
  <c r="G31" i="1"/>
  <c r="G28" i="1"/>
  <c r="S59" i="1"/>
  <c r="Q46" i="1"/>
  <c r="Q43" i="1"/>
  <c r="Q40" i="1"/>
  <c r="Q37" i="1"/>
  <c r="Q34" i="1"/>
  <c r="Q31" i="1"/>
  <c r="Q28" i="1"/>
  <c r="O46" i="1"/>
  <c r="O43" i="1"/>
  <c r="O40" i="1"/>
  <c r="O37" i="1"/>
  <c r="O34" i="1"/>
  <c r="O31" i="1"/>
  <c r="O28" i="1"/>
  <c r="I20" i="1"/>
  <c r="AG21" i="1"/>
  <c r="AB21" i="1"/>
  <c r="W21" i="1"/>
  <c r="AB20" i="1"/>
  <c r="W20" i="1"/>
  <c r="R16" i="1"/>
  <c r="AC14" i="1"/>
  <c r="W14" i="1"/>
  <c r="AC13" i="1"/>
  <c r="W13" i="1"/>
  <c r="S34" i="19"/>
  <c r="S40" i="19"/>
  <c r="S32" i="19"/>
  <c r="R11" i="19"/>
  <c r="S10" i="19" l="1"/>
  <c r="R39" i="19"/>
  <c r="R43" i="19"/>
  <c r="R38" i="19"/>
  <c r="D3" i="21"/>
  <c r="R37" i="19"/>
  <c r="R12" i="19"/>
  <c r="S41" i="19"/>
  <c r="S33" i="19"/>
  <c r="R5" i="19"/>
  <c r="R6" i="19"/>
  <c r="S37" i="19"/>
  <c r="S31" i="19"/>
  <c r="R10" i="19"/>
  <c r="S38" i="19"/>
  <c r="S35" i="19"/>
  <c r="S36" i="19"/>
  <c r="R33" i="19"/>
  <c r="R30" i="19"/>
  <c r="R41" i="19"/>
  <c r="R34" i="19"/>
  <c r="R25" i="19"/>
  <c r="R42" i="19"/>
  <c r="R35" i="19"/>
  <c r="E2" i="31"/>
  <c r="S9" i="19"/>
  <c r="S5" i="19"/>
  <c r="S7" i="19"/>
  <c r="S42" i="19"/>
  <c r="R7" i="19"/>
  <c r="S12" i="19"/>
  <c r="S18" i="19"/>
  <c r="S16" i="19"/>
  <c r="S24" i="19"/>
  <c r="S6" i="19"/>
  <c r="R15" i="19"/>
  <c r="R18" i="19"/>
  <c r="S15" i="19"/>
  <c r="R24" i="19"/>
  <c r="R21" i="19"/>
  <c r="R17" i="19"/>
  <c r="S19" i="19"/>
  <c r="S23" i="19"/>
  <c r="S21" i="19"/>
  <c r="S14" i="19"/>
  <c r="R23" i="19"/>
  <c r="B3" i="21"/>
  <c r="R9" i="19"/>
  <c r="S25" i="19"/>
  <c r="D2" i="31"/>
  <c r="R16" i="19"/>
  <c r="R22" i="19"/>
  <c r="R20" i="19"/>
  <c r="C3" i="21"/>
  <c r="S13" i="19"/>
  <c r="S11" i="19"/>
  <c r="S17" i="19"/>
  <c r="R31" i="19"/>
  <c r="R36" i="19"/>
  <c r="S30" i="19"/>
  <c r="E3" i="21"/>
  <c r="S39" i="19"/>
  <c r="R14" i="19"/>
  <c r="R13" i="19"/>
  <c r="S22" i="19"/>
  <c r="R40" i="19"/>
  <c r="G3" i="21" l="1"/>
</calcChain>
</file>

<file path=xl/comments1.xml><?xml version="1.0" encoding="utf-8"?>
<comments xmlns="http://schemas.openxmlformats.org/spreadsheetml/2006/main">
  <authors>
    <author>Windows User</author>
    <author>tobishima</author>
    <author>富岡市教育委員会</author>
  </authors>
  <commentList>
    <comment ref="S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県大会は大会回数、地区大会は地区名を選んでください。</t>
        </r>
      </text>
    </comment>
    <comment ref="AM8" authorId="1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２０１９年度の大会回数
春季　第４３回
総体　第６９回
新人　第４６回
シートを削除しないで、このまま地区委員長へ添付送信してください。
生年月日の記入法
2004/7/8
黄色、緑色部分以外は、いじらないでください。
</t>
        </r>
      </text>
    </comment>
    <comment ref="K9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プロ用略式学校名は、４文字以内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tobishima</author>
    <author>富岡市教育委員会</author>
    <author>nishi-jhs052</author>
  </authors>
  <commentList>
    <comment ref="S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県大会は大会回数、地区大会は地区名を選んでください。</t>
        </r>
      </text>
    </comment>
    <comment ref="AM8" authorId="1" shapeId="0">
      <text>
        <r>
          <rPr>
            <b/>
            <sz val="12"/>
            <color indexed="10"/>
            <rFont val="ＭＳ Ｐゴシック"/>
            <family val="3"/>
            <charset val="128"/>
          </rPr>
          <t>２０１９年度の大会回数
春季　第４３回
総体　第６９回
新人　第４６回
シートを削除しないで、このまま地区委員長へ添付送信してください。
生年月日の記入法
2004/7/8
黄色、緑色部分以外は、いじらないでください。
記入例シートをご覧ください。</t>
        </r>
      </text>
    </comment>
    <comment ref="K9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プロ用略式学校名は、４文字以内</t>
        </r>
      </text>
    </comment>
    <comment ref="BE8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8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85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8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8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89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9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9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9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95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9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9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0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0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0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0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0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0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09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1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1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1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15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1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1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19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2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2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2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25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2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2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3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3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3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3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3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3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39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4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4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4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5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5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5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55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5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5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6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6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6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6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6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6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69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7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7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7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75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7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7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79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8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8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8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85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8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8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9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9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</commentList>
</comments>
</file>

<file path=xl/comments3.xml><?xml version="1.0" encoding="utf-8"?>
<comments xmlns="http://schemas.openxmlformats.org/spreadsheetml/2006/main">
  <authors>
    <author>tobishima</author>
  </authors>
  <commentList>
    <comment ref="AM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4.xml><?xml version="1.0" encoding="utf-8"?>
<comments xmlns="http://schemas.openxmlformats.org/spreadsheetml/2006/main">
  <authors>
    <author>tobishima</author>
  </authors>
  <commentList>
    <comment ref="AM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5.xml><?xml version="1.0" encoding="utf-8"?>
<comments xmlns="http://schemas.openxmlformats.org/spreadsheetml/2006/main">
  <authors>
    <author>tobishima</author>
  </authors>
  <commentList>
    <comment ref="AM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6.xml><?xml version="1.0" encoding="utf-8"?>
<comments xmlns="http://schemas.openxmlformats.org/spreadsheetml/2006/main">
  <authors>
    <author>tobishima</author>
  </authors>
  <commentList>
    <comment ref="AM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7.xml><?xml version="1.0" encoding="utf-8"?>
<comments xmlns="http://schemas.openxmlformats.org/spreadsheetml/2006/main">
  <authors>
    <author>tobishima</author>
  </authors>
  <commentList>
    <comment ref="AM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8.xml><?xml version="1.0" encoding="utf-8"?>
<comments xmlns="http://schemas.openxmlformats.org/spreadsheetml/2006/main">
  <authors>
    <author>tobishima</author>
  </authors>
  <commentList>
    <comment ref="AM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9.xml><?xml version="1.0" encoding="utf-8"?>
<comments xmlns="http://schemas.openxmlformats.org/spreadsheetml/2006/main">
  <authors>
    <author>tobishima</author>
  </authors>
  <commentList>
    <comment ref="AM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sharedStrings.xml><?xml version="1.0" encoding="utf-8"?>
<sst xmlns="http://schemas.openxmlformats.org/spreadsheetml/2006/main" count="1130" uniqueCount="301">
  <si>
    <t>監督の先生へお願い</t>
    <rPh sb="0" eb="2">
      <t>カントク</t>
    </rPh>
    <rPh sb="3" eb="5">
      <t>センセイ</t>
    </rPh>
    <rPh sb="7" eb="8">
      <t>ネガ</t>
    </rPh>
    <phoneticPr fontId="2"/>
  </si>
  <si>
    <t>大会の申込書作成上のお願いがあります。</t>
    <rPh sb="0" eb="2">
      <t>タイカイ</t>
    </rPh>
    <rPh sb="3" eb="6">
      <t>モウシコミショ</t>
    </rPh>
    <rPh sb="6" eb="8">
      <t>サクセイ</t>
    </rPh>
    <rPh sb="8" eb="9">
      <t>ジョウ</t>
    </rPh>
    <rPh sb="11" eb="12">
      <t>ネガ</t>
    </rPh>
    <phoneticPr fontId="2"/>
  </si>
  <si>
    <r>
      <t>②「外字確認」シートで、入力した文字に</t>
    </r>
    <r>
      <rPr>
        <b/>
        <sz val="18"/>
        <color rgb="FFFF0000"/>
        <rFont val="ＭＳ Ｐゴシック"/>
        <family val="3"/>
        <charset val="128"/>
      </rPr>
      <t>外字が使われていないのかを確認</t>
    </r>
    <r>
      <rPr>
        <sz val="18"/>
        <rFont val="ＭＳ Ｐゴシック"/>
        <family val="3"/>
        <charset val="128"/>
      </rPr>
      <t>してください。</t>
    </r>
    <rPh sb="2" eb="4">
      <t>ガイジ</t>
    </rPh>
    <rPh sb="4" eb="6">
      <t>カクニン</t>
    </rPh>
    <rPh sb="12" eb="14">
      <t>ニュウリョク</t>
    </rPh>
    <rPh sb="16" eb="18">
      <t>モジ</t>
    </rPh>
    <rPh sb="19" eb="21">
      <t>ガイジ</t>
    </rPh>
    <rPh sb="22" eb="23">
      <t>ツカ</t>
    </rPh>
    <rPh sb="32" eb="34">
      <t>カクニン</t>
    </rPh>
    <phoneticPr fontId="2"/>
  </si>
  <si>
    <r>
      <t>③入力・確認が終わりましたら、申込書を印刷をするとともに、</t>
    </r>
    <r>
      <rPr>
        <b/>
        <sz val="18"/>
        <color rgb="FFFF0000"/>
        <rFont val="ＭＳ Ｐゴシック"/>
        <family val="3"/>
        <charset val="128"/>
      </rPr>
      <t>このエクセルデータを地区委員長に送信</t>
    </r>
    <r>
      <rPr>
        <sz val="18"/>
        <rFont val="ＭＳ Ｐゴシック"/>
        <family val="3"/>
        <charset val="128"/>
      </rPr>
      <t>してください。
　 地区委員長さんは、各校のデータを集計して、プログラム用データとして事務局へ提出することになっています。</t>
    </r>
    <rPh sb="1" eb="3">
      <t>ニュウリョク</t>
    </rPh>
    <rPh sb="4" eb="6">
      <t>カクニン</t>
    </rPh>
    <rPh sb="7" eb="8">
      <t>オ</t>
    </rPh>
    <rPh sb="15" eb="18">
      <t>モウシコミショ</t>
    </rPh>
    <rPh sb="19" eb="21">
      <t>インサツ</t>
    </rPh>
    <rPh sb="39" eb="41">
      <t>チク</t>
    </rPh>
    <rPh sb="41" eb="44">
      <t>イインチョウ</t>
    </rPh>
    <rPh sb="45" eb="47">
      <t>ソウシン</t>
    </rPh>
    <rPh sb="57" eb="59">
      <t>チク</t>
    </rPh>
    <rPh sb="59" eb="62">
      <t>イインチョウ</t>
    </rPh>
    <rPh sb="66" eb="68">
      <t>カクコウ</t>
    </rPh>
    <rPh sb="73" eb="75">
      <t>シュウケイ</t>
    </rPh>
    <rPh sb="83" eb="84">
      <t>ヨウ</t>
    </rPh>
    <rPh sb="90" eb="93">
      <t>ジムキョク</t>
    </rPh>
    <rPh sb="94" eb="96">
      <t>テイシュツ</t>
    </rPh>
    <phoneticPr fontId="2"/>
  </si>
  <si>
    <r>
      <t>④</t>
    </r>
    <r>
      <rPr>
        <sz val="18"/>
        <color rgb="FFFF0000"/>
        <rFont val="ＭＳ Ｐゴシック"/>
        <family val="3"/>
        <charset val="128"/>
      </rPr>
      <t>個人戦の出場者数が、８名以上の場合</t>
    </r>
    <r>
      <rPr>
        <sz val="18"/>
        <rFont val="ＭＳ Ｐゴシック"/>
        <family val="3"/>
        <charset val="128"/>
      </rPr>
      <t>には、個人戦申込書の②、③を印刷して</t>
    </r>
    <r>
      <rPr>
        <sz val="18"/>
        <color rgb="FFFF0000"/>
        <rFont val="ＭＳ Ｐゴシック"/>
        <family val="3"/>
        <charset val="128"/>
      </rPr>
      <t>複数枚提出</t>
    </r>
    <r>
      <rPr>
        <sz val="18"/>
        <rFont val="ＭＳ Ｐゴシック"/>
        <family val="3"/>
        <charset val="128"/>
      </rPr>
      <t>してください。
　 男子は２１名、女子は１４名まで対応しています。入力欄が足りない場合には、２つめのファイルを作成してください。</t>
    </r>
    <rPh sb="1" eb="4">
      <t>コジンセン</t>
    </rPh>
    <rPh sb="5" eb="8">
      <t>シュツジョウシャ</t>
    </rPh>
    <rPh sb="8" eb="9">
      <t>スウ</t>
    </rPh>
    <rPh sb="12" eb="13">
      <t>メイ</t>
    </rPh>
    <rPh sb="13" eb="15">
      <t>イジョウ</t>
    </rPh>
    <rPh sb="16" eb="18">
      <t>バアイ</t>
    </rPh>
    <rPh sb="21" eb="24">
      <t>コジンセン</t>
    </rPh>
    <rPh sb="24" eb="27">
      <t>モウシコミショ</t>
    </rPh>
    <rPh sb="32" eb="34">
      <t>インサツ</t>
    </rPh>
    <rPh sb="36" eb="38">
      <t>フクスウ</t>
    </rPh>
    <rPh sb="38" eb="39">
      <t>マイ</t>
    </rPh>
    <rPh sb="39" eb="41">
      <t>テイシュツ</t>
    </rPh>
    <rPh sb="51" eb="53">
      <t>ダンシ</t>
    </rPh>
    <rPh sb="56" eb="57">
      <t>メイ</t>
    </rPh>
    <rPh sb="58" eb="60">
      <t>ジョシ</t>
    </rPh>
    <rPh sb="63" eb="64">
      <t>メイ</t>
    </rPh>
    <rPh sb="66" eb="68">
      <t>タイオウ</t>
    </rPh>
    <rPh sb="74" eb="77">
      <t>ニュウリョクラン</t>
    </rPh>
    <rPh sb="78" eb="79">
      <t>タ</t>
    </rPh>
    <rPh sb="82" eb="84">
      <t>バアイ</t>
    </rPh>
    <rPh sb="96" eb="98">
      <t>サクセイ</t>
    </rPh>
    <phoneticPr fontId="2"/>
  </si>
  <si>
    <t>以上です。よろしくお願いします。</t>
    <rPh sb="0" eb="2">
      <t>イジョウ</t>
    </rPh>
    <rPh sb="10" eb="11">
      <t>ネガ</t>
    </rPh>
    <phoneticPr fontId="2"/>
  </si>
  <si>
    <t>【記入例】</t>
    <rPh sb="1" eb="3">
      <t>キニュウ</t>
    </rPh>
    <rPh sb="3" eb="4">
      <t>レイ</t>
    </rPh>
    <phoneticPr fontId="2"/>
  </si>
  <si>
    <t>　</t>
    <phoneticPr fontId="2"/>
  </si>
  <si>
    <t>　　　年度</t>
    <rPh sb="3" eb="5">
      <t>ネンド</t>
    </rPh>
    <phoneticPr fontId="2"/>
  </si>
  <si>
    <t>第４２回群馬県中学校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</si>
  <si>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　　大会</t>
    <rPh sb="2" eb="4">
      <t>タイカイ</t>
    </rPh>
    <phoneticPr fontId="2"/>
  </si>
  <si>
    <t>春季大会</t>
  </si>
  <si>
    <t>選択</t>
    <rPh sb="0" eb="2">
      <t>センタク</t>
    </rPh>
    <phoneticPr fontId="2"/>
  </si>
  <si>
    <t>入力</t>
    <rPh sb="0" eb="2">
      <t>ニュウリョク</t>
    </rPh>
    <phoneticPr fontId="2"/>
  </si>
  <si>
    <t>第４３回群馬県中学校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</si>
  <si>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第６８回群馬県中学校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</si>
  <si>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（ふりがな）</t>
    <phoneticPr fontId="2"/>
  </si>
  <si>
    <t>所　　　　在　　　　地</t>
    <rPh sb="0" eb="1">
      <t>トコロ</t>
    </rPh>
    <rPh sb="5" eb="6">
      <t>ザイ</t>
    </rPh>
    <rPh sb="10" eb="11">
      <t>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</si>
  <si>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</si>
  <si>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第６９回群馬県中学校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</si>
  <si>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</si>
  <si>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プロ用略式学校名</t>
    <rPh sb="2" eb="3">
      <t>ヨウ</t>
    </rPh>
    <rPh sb="3" eb="5">
      <t>リャクシキ</t>
    </rPh>
    <rPh sb="5" eb="8">
      <t>ガッコウメイ</t>
    </rPh>
    <phoneticPr fontId="2"/>
  </si>
  <si>
    <t>第４５回群馬県中学校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</si>
  <si>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ちゅうがっこう</t>
    <phoneticPr fontId="2"/>
  </si>
  <si>
    <t>〒</t>
    <phoneticPr fontId="2"/>
  </si>
  <si>
    <t>第４６回群馬県中学校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</si>
  <si>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中学校</t>
    <rPh sb="0" eb="3">
      <t>チュウガッコウ</t>
    </rPh>
    <phoneticPr fontId="2"/>
  </si>
  <si>
    <t>前橋市中学校</t>
    <rPh sb="0" eb="3">
      <t>マエバシシ</t>
    </rPh>
    <rPh sb="3" eb="6">
      <t>チュウガッコウ</t>
    </rPh>
    <phoneticPr fontId="2"/>
  </si>
  <si>
    <t>高崎市中体連</t>
    <rPh sb="0" eb="3">
      <t>タカサキシ</t>
    </rPh>
    <rPh sb="3" eb="6">
      <t>チュウタイレン</t>
    </rPh>
    <phoneticPr fontId="2"/>
  </si>
  <si>
    <t>桐生市・みどり市中学校</t>
    <rPh sb="0" eb="2">
      <t>キリュウ</t>
    </rPh>
    <rPh sb="2" eb="3">
      <t>シ</t>
    </rPh>
    <rPh sb="7" eb="8">
      <t>シ</t>
    </rPh>
    <rPh sb="8" eb="11">
      <t>チュウガッコウ</t>
    </rPh>
    <phoneticPr fontId="2"/>
  </si>
  <si>
    <t>男子団体監督名用</t>
    <rPh sb="0" eb="2">
      <t>ダンシ</t>
    </rPh>
    <rPh sb="2" eb="4">
      <t>ダンタイ</t>
    </rPh>
    <rPh sb="4" eb="6">
      <t>カントク</t>
    </rPh>
    <rPh sb="6" eb="7">
      <t>メイ</t>
    </rPh>
    <rPh sb="7" eb="8">
      <t>ヨウ</t>
    </rPh>
    <phoneticPr fontId="2"/>
  </si>
  <si>
    <t>伊勢崎市佐波郡中学校体育連盟</t>
    <rPh sb="0" eb="4">
      <t>イセサキシ</t>
    </rPh>
    <rPh sb="4" eb="7">
      <t>サワグン</t>
    </rPh>
    <rPh sb="7" eb="8">
      <t>チュウ</t>
    </rPh>
    <rPh sb="8" eb="10">
      <t>ガッコウ</t>
    </rPh>
    <rPh sb="10" eb="12">
      <t>タイイク</t>
    </rPh>
    <rPh sb="12" eb="14">
      <t>レンメイ</t>
    </rPh>
    <phoneticPr fontId="2"/>
  </si>
  <si>
    <t>引率 ・ 監督</t>
    <rPh sb="0" eb="2">
      <t>インソツ</t>
    </rPh>
    <rPh sb="5" eb="7">
      <t>カントク</t>
    </rPh>
    <phoneticPr fontId="2"/>
  </si>
  <si>
    <t>職　名</t>
    <rPh sb="0" eb="1">
      <t>ショク</t>
    </rPh>
    <rPh sb="2" eb="3">
      <t>メイ</t>
    </rPh>
    <phoneticPr fontId="2"/>
  </si>
  <si>
    <t>教諭</t>
    <rPh sb="0" eb="2">
      <t>キョウユ</t>
    </rPh>
    <phoneticPr fontId="2"/>
  </si>
  <si>
    <t>しもだ</t>
    <phoneticPr fontId="2"/>
  </si>
  <si>
    <t>かつみ</t>
    <phoneticPr fontId="2"/>
  </si>
  <si>
    <t>太田市中学校</t>
    <rPh sb="0" eb="3">
      <t>オオタシ</t>
    </rPh>
    <rPh sb="3" eb="6">
      <t>チュウガッコウ</t>
    </rPh>
    <phoneticPr fontId="2"/>
  </si>
  <si>
    <t>氏　　　名</t>
    <rPh sb="0" eb="1">
      <t>シ</t>
    </rPh>
    <rPh sb="4" eb="5">
      <t>メイ</t>
    </rPh>
    <phoneticPr fontId="2"/>
  </si>
  <si>
    <t>下田</t>
    <rPh sb="0" eb="2">
      <t>シモダ</t>
    </rPh>
    <phoneticPr fontId="2"/>
  </si>
  <si>
    <t>勝己</t>
    <rPh sb="0" eb="2">
      <t>カツミ</t>
    </rPh>
    <phoneticPr fontId="2"/>
  </si>
  <si>
    <t>沼田市中体連</t>
    <rPh sb="0" eb="3">
      <t>ヌマタシ</t>
    </rPh>
    <rPh sb="3" eb="6">
      <t>チュウタイレン</t>
    </rPh>
    <phoneticPr fontId="2"/>
  </si>
  <si>
    <t>館林市中学校</t>
    <rPh sb="0" eb="3">
      <t>タテバヤシシ</t>
    </rPh>
    <rPh sb="3" eb="6">
      <t>チュウガッコウ</t>
    </rPh>
    <phoneticPr fontId="2"/>
  </si>
  <si>
    <t>連絡先（学校以外）</t>
    <rPh sb="0" eb="3">
      <t>レンラクサキ</t>
    </rPh>
    <rPh sb="4" eb="6">
      <t>ガッコウ</t>
    </rPh>
    <rPh sb="6" eb="8">
      <t>イガイ</t>
    </rPh>
    <phoneticPr fontId="2"/>
  </si>
  <si>
    <t>　【自宅 ・携帯等】</t>
    <rPh sb="2" eb="4">
      <t>ジタク</t>
    </rPh>
    <rPh sb="6" eb="8">
      <t>ケイタイ</t>
    </rPh>
    <rPh sb="8" eb="9">
      <t>トウ</t>
    </rPh>
    <phoneticPr fontId="2"/>
  </si>
  <si>
    <t>０９０－１２３４－５６７８</t>
    <phoneticPr fontId="2"/>
  </si>
  <si>
    <t>渋川北群馬中学校</t>
    <rPh sb="0" eb="2">
      <t>シブカワ</t>
    </rPh>
    <rPh sb="2" eb="5">
      <t>キタグンマ</t>
    </rPh>
    <rPh sb="5" eb="8">
      <t>チュウガッコウ</t>
    </rPh>
    <phoneticPr fontId="2"/>
  </si>
  <si>
    <t>藤岡多野中体連</t>
    <rPh sb="0" eb="2">
      <t>フジオカ</t>
    </rPh>
    <rPh sb="2" eb="4">
      <t>タノ</t>
    </rPh>
    <rPh sb="4" eb="7">
      <t>チュウタイレン</t>
    </rPh>
    <phoneticPr fontId="2"/>
  </si>
  <si>
    <t>富岡甘楽中体連</t>
    <rPh sb="0" eb="2">
      <t>トミオカ</t>
    </rPh>
    <rPh sb="2" eb="4">
      <t>カンラ</t>
    </rPh>
    <rPh sb="4" eb="7">
      <t>チュウタイレン</t>
    </rPh>
    <phoneticPr fontId="2"/>
  </si>
  <si>
    <t>男子コーチ名用</t>
    <rPh sb="0" eb="2">
      <t>ダンシ</t>
    </rPh>
    <rPh sb="5" eb="6">
      <t>メイ</t>
    </rPh>
    <rPh sb="6" eb="7">
      <t>ヨウ</t>
    </rPh>
    <phoneticPr fontId="2"/>
  </si>
  <si>
    <t>安中市中学校</t>
    <rPh sb="0" eb="3">
      <t>アンナカシ</t>
    </rPh>
    <rPh sb="3" eb="6">
      <t>チュウガッコウ</t>
    </rPh>
    <phoneticPr fontId="2"/>
  </si>
  <si>
    <t>コーチの有無</t>
    <rPh sb="4" eb="6">
      <t>ウム</t>
    </rPh>
    <phoneticPr fontId="2"/>
  </si>
  <si>
    <t>外部コーチ 有</t>
  </si>
  <si>
    <t>有の場合</t>
    <rPh sb="0" eb="1">
      <t>ア</t>
    </rPh>
    <rPh sb="2" eb="4">
      <t>バアイ</t>
    </rPh>
    <phoneticPr fontId="2"/>
  </si>
  <si>
    <t>指導者資格</t>
    <rPh sb="0" eb="3">
      <t>シドウシャ</t>
    </rPh>
    <rPh sb="3" eb="5">
      <t>シカク</t>
    </rPh>
    <phoneticPr fontId="2"/>
  </si>
  <si>
    <t>利根郡中体連</t>
    <rPh sb="0" eb="3">
      <t>トネグン</t>
    </rPh>
    <rPh sb="3" eb="6">
      <t>チュウタイレン</t>
    </rPh>
    <phoneticPr fontId="2"/>
  </si>
  <si>
    <t>氏　　名</t>
    <rPh sb="0" eb="1">
      <t>シ</t>
    </rPh>
    <rPh sb="3" eb="4">
      <t>メイ</t>
    </rPh>
    <phoneticPr fontId="2"/>
  </si>
  <si>
    <t>Ａ</t>
  </si>
  <si>
    <t>吾妻郡中体連</t>
    <rPh sb="0" eb="3">
      <t>アガツマグン</t>
    </rPh>
    <rPh sb="3" eb="6">
      <t>チュウタイレン</t>
    </rPh>
    <phoneticPr fontId="2"/>
  </si>
  <si>
    <t>女子団体監督名</t>
    <rPh sb="0" eb="2">
      <t>ジョシ</t>
    </rPh>
    <rPh sb="2" eb="4">
      <t>ダンタイ</t>
    </rPh>
    <rPh sb="4" eb="6">
      <t>カントク</t>
    </rPh>
    <rPh sb="6" eb="7">
      <t>メイ</t>
    </rPh>
    <phoneticPr fontId="2"/>
  </si>
  <si>
    <t>邑楽郡中学校</t>
    <rPh sb="0" eb="3">
      <t>オウラグン</t>
    </rPh>
    <rPh sb="3" eb="6">
      <t>チュウガッコウ</t>
    </rPh>
    <phoneticPr fontId="2"/>
  </si>
  <si>
    <t>職名</t>
    <rPh sb="0" eb="2">
      <t>ショクメイ</t>
    </rPh>
    <phoneticPr fontId="2"/>
  </si>
  <si>
    <t>こばたけ</t>
    <phoneticPr fontId="2"/>
  </si>
  <si>
    <t>やすとみ</t>
    <phoneticPr fontId="2"/>
  </si>
  <si>
    <t>男子団体戦</t>
    <rPh sb="0" eb="2">
      <t>ダンシ</t>
    </rPh>
    <rPh sb="2" eb="5">
      <t>ダンタイセン</t>
    </rPh>
    <phoneticPr fontId="2"/>
  </si>
  <si>
    <t>小畑</t>
    <rPh sb="0" eb="2">
      <t>コバタケ</t>
    </rPh>
    <phoneticPr fontId="2"/>
  </si>
  <si>
    <t>弥富</t>
    <rPh sb="0" eb="1">
      <t>ヤ</t>
    </rPh>
    <rPh sb="1" eb="2">
      <t>トミ</t>
    </rPh>
    <phoneticPr fontId="2"/>
  </si>
  <si>
    <t>オーダー</t>
    <phoneticPr fontId="2"/>
  </si>
  <si>
    <t>（ふ　り　が　な）</t>
    <phoneticPr fontId="2"/>
  </si>
  <si>
    <t>学年</t>
    <rPh sb="0" eb="1">
      <t>ガク</t>
    </rPh>
    <rPh sb="1" eb="2">
      <t>トシ</t>
    </rPh>
    <phoneticPr fontId="2"/>
  </si>
  <si>
    <t>段級</t>
    <rPh sb="0" eb="1">
      <t>ダン</t>
    </rPh>
    <rPh sb="1" eb="2">
      <t>キュウ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</si>
  <si>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</si>
  <si>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全柔連
ＩＤ番号</t>
    <rPh sb="0" eb="3">
      <t>ゼンジュウレン</t>
    </rPh>
    <rPh sb="6" eb="8">
      <t>バンゴウ</t>
    </rPh>
    <phoneticPr fontId="2"/>
  </si>
  <si>
    <t>身長(cm)</t>
    <rPh sb="0" eb="1">
      <t>ミ</t>
    </rPh>
    <rPh sb="1" eb="2">
      <t>チョウ</t>
    </rPh>
    <phoneticPr fontId="2"/>
  </si>
  <si>
    <t>体重(kg)</t>
    <rPh sb="0" eb="1">
      <t>カラダ</t>
    </rPh>
    <rPh sb="1" eb="2">
      <t>シゲル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</si>
  <si>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</si>
  <si>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</si>
  <si>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連絡先</t>
    <rPh sb="0" eb="3">
      <t>レンラクサキ</t>
    </rPh>
    <phoneticPr fontId="2"/>
  </si>
  <si>
    <t>０８０－８７６５-４３２１</t>
    <phoneticPr fontId="2"/>
  </si>
  <si>
    <t>大　将</t>
    <rPh sb="0" eb="1">
      <t>ダイ</t>
    </rPh>
    <rPh sb="2" eb="3">
      <t>ショウ</t>
    </rPh>
    <phoneticPr fontId="2"/>
  </si>
  <si>
    <t>あべ</t>
    <phoneticPr fontId="2"/>
  </si>
  <si>
    <t>しんぞう</t>
    <phoneticPr fontId="2"/>
  </si>
  <si>
    <t>初</t>
  </si>
  <si>
    <t>女子コーチ名用</t>
    <rPh sb="0" eb="2">
      <t>ジョシ</t>
    </rPh>
    <rPh sb="5" eb="6">
      <t>メイ</t>
    </rPh>
    <rPh sb="6" eb="7">
      <t>ヨウ</t>
    </rPh>
    <phoneticPr fontId="2"/>
  </si>
  <si>
    <t>阿倍</t>
    <rPh sb="0" eb="2">
      <t>アベ</t>
    </rPh>
    <phoneticPr fontId="2"/>
  </si>
  <si>
    <t>晋三</t>
    <rPh sb="0" eb="2">
      <t>シンゾウ</t>
    </rPh>
    <phoneticPr fontId="2"/>
  </si>
  <si>
    <t>副　将</t>
    <rPh sb="0" eb="1">
      <t>フク</t>
    </rPh>
    <rPh sb="2" eb="3">
      <t>ショウ</t>
    </rPh>
    <phoneticPr fontId="2"/>
  </si>
  <si>
    <t>あそう</t>
    <phoneticPr fontId="2"/>
  </si>
  <si>
    <t>たろう</t>
    <phoneticPr fontId="2"/>
  </si>
  <si>
    <t>麻生</t>
    <rPh sb="0" eb="2">
      <t>アソウ</t>
    </rPh>
    <phoneticPr fontId="2"/>
  </si>
  <si>
    <t>太郎</t>
    <rPh sb="0" eb="2">
      <t>タロウ</t>
    </rPh>
    <phoneticPr fontId="2"/>
  </si>
  <si>
    <t>Ｂ</t>
  </si>
  <si>
    <t>中　堅</t>
    <rPh sb="0" eb="1">
      <t>ナカ</t>
    </rPh>
    <rPh sb="2" eb="3">
      <t>ケン</t>
    </rPh>
    <phoneticPr fontId="2"/>
  </si>
  <si>
    <t>こうの</t>
    <phoneticPr fontId="2"/>
  </si>
  <si>
    <t>河野</t>
    <rPh sb="0" eb="2">
      <t>コウノ</t>
    </rPh>
    <phoneticPr fontId="2"/>
  </si>
  <si>
    <t>次　鋒</t>
    <rPh sb="0" eb="1">
      <t>ツギ</t>
    </rPh>
    <rPh sb="2" eb="3">
      <t>ホコ</t>
    </rPh>
    <phoneticPr fontId="2"/>
  </si>
  <si>
    <t>はやし</t>
    <phoneticPr fontId="2"/>
  </si>
  <si>
    <t>よしまさ</t>
    <phoneticPr fontId="2"/>
  </si>
  <si>
    <t>林</t>
    <rPh sb="0" eb="1">
      <t>ハヤシ</t>
    </rPh>
    <phoneticPr fontId="2"/>
  </si>
  <si>
    <t>芳正</t>
    <rPh sb="0" eb="2">
      <t>ヨシマサ</t>
    </rPh>
    <phoneticPr fontId="2"/>
  </si>
  <si>
    <t>先　鋒</t>
    <rPh sb="0" eb="1">
      <t>サキ</t>
    </rPh>
    <phoneticPr fontId="2"/>
  </si>
  <si>
    <t>かとう</t>
    <phoneticPr fontId="2"/>
  </si>
  <si>
    <t>かつのぶ</t>
    <phoneticPr fontId="2"/>
  </si>
  <si>
    <t>加藤</t>
    <rPh sb="0" eb="2">
      <t>カトウ</t>
    </rPh>
    <phoneticPr fontId="2"/>
  </si>
  <si>
    <t>勝伸</t>
    <rPh sb="0" eb="2">
      <t>カツノブ</t>
    </rPh>
    <phoneticPr fontId="2"/>
  </si>
  <si>
    <t>補　員</t>
    <rPh sb="0" eb="1">
      <t>ホ</t>
    </rPh>
    <rPh sb="2" eb="3">
      <t>イン</t>
    </rPh>
    <phoneticPr fontId="2"/>
  </si>
  <si>
    <t>さいとう</t>
    <phoneticPr fontId="2"/>
  </si>
  <si>
    <t>けん</t>
    <phoneticPr fontId="2"/>
  </si>
  <si>
    <t>無</t>
  </si>
  <si>
    <t>参加人数(人)</t>
    <rPh sb="0" eb="2">
      <t>サンカ</t>
    </rPh>
    <rPh sb="2" eb="4">
      <t>ニンズウ</t>
    </rPh>
    <rPh sb="5" eb="6">
      <t>ニン</t>
    </rPh>
    <phoneticPr fontId="2"/>
  </si>
  <si>
    <t>齋藤</t>
    <rPh sb="0" eb="2">
      <t>サイトウ</t>
    </rPh>
    <phoneticPr fontId="2"/>
  </si>
  <si>
    <t>健</t>
    <rPh sb="0" eb="1">
      <t>ケン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</si>
  <si>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</si>
  <si>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</si>
  <si>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</si>
  <si>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せこう</t>
    <phoneticPr fontId="2"/>
  </si>
  <si>
    <t>ひろしげ</t>
    <phoneticPr fontId="2"/>
  </si>
  <si>
    <t>世耕</t>
    <rPh sb="0" eb="1">
      <t>セ</t>
    </rPh>
    <rPh sb="1" eb="2">
      <t>タガヤ</t>
    </rPh>
    <phoneticPr fontId="2"/>
  </si>
  <si>
    <t>弘成</t>
    <rPh sb="0" eb="2">
      <t>ヒロナリ</t>
    </rPh>
    <phoneticPr fontId="2"/>
  </si>
  <si>
    <t>（小数点未満は切り上げ）</t>
    <rPh sb="1" eb="4">
      <t>ショウスウテン</t>
    </rPh>
    <rPh sb="4" eb="6">
      <t>ミマン</t>
    </rPh>
    <rPh sb="7" eb="8">
      <t>キ</t>
    </rPh>
    <rPh sb="9" eb="10">
      <t>ア</t>
    </rPh>
    <phoneticPr fontId="2"/>
  </si>
  <si>
    <t>※本大会のプログラム、報道発表、ホームページ、記録集における氏名・学校名・学年・写真等の掲載に
　ついては、参加生徒の保護者の同意を得ています。</t>
    <rPh sb="1" eb="2">
      <t>ホン</t>
    </rPh>
    <rPh sb="2" eb="4">
      <t>タイカイ</t>
    </rPh>
    <rPh sb="11" eb="13">
      <t>ホウドウ</t>
    </rPh>
    <rPh sb="13" eb="15">
      <t>ハッピョウ</t>
    </rPh>
    <rPh sb="23" eb="26">
      <t>キロクシュウ</t>
    </rPh>
    <rPh sb="30" eb="32">
      <t>シメイ</t>
    </rPh>
    <rPh sb="33" eb="36">
      <t>ガッコウメイ</t>
    </rPh>
    <rPh sb="37" eb="39">
      <t>ガクネン</t>
    </rPh>
    <rPh sb="40" eb="42">
      <t>シャシン</t>
    </rPh>
    <rPh sb="42" eb="43">
      <t>トウ</t>
    </rPh>
    <rPh sb="44" eb="46">
      <t>ケイサイ</t>
    </rPh>
    <phoneticPr fontId="2"/>
  </si>
  <si>
    <t>　 なお、同意が得られない生徒は、別添によりその旨を報告します。</t>
    <rPh sb="5" eb="7">
      <t>ドウイ</t>
    </rPh>
    <rPh sb="8" eb="9">
      <t>エ</t>
    </rPh>
    <rPh sb="13" eb="15">
      <t>セイト</t>
    </rPh>
    <rPh sb="17" eb="19">
      <t>ベッテン</t>
    </rPh>
    <rPh sb="24" eb="25">
      <t>ムネ</t>
    </rPh>
    <rPh sb="26" eb="28">
      <t>ホウコク</t>
    </rPh>
    <phoneticPr fontId="2"/>
  </si>
  <si>
    <t>上記の生徒の大会参加を許可する。</t>
    <rPh sb="0" eb="2">
      <t>ジョウキ</t>
    </rPh>
    <rPh sb="3" eb="5">
      <t>セイト</t>
    </rPh>
    <rPh sb="6" eb="8">
      <t>タイカイ</t>
    </rPh>
    <rPh sb="8" eb="10">
      <t>サンカ</t>
    </rPh>
    <rPh sb="11" eb="13">
      <t>キョカ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</si>
  <si>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</si>
  <si>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</si>
  <si>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</si>
  <si>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校　長　名</t>
    <rPh sb="0" eb="1">
      <t>コウ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</si>
  <si>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</si>
  <si>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女子団体戦</t>
    <rPh sb="0" eb="2">
      <t>ジョシ</t>
    </rPh>
    <rPh sb="2" eb="5">
      <t>ダンタイセン</t>
    </rPh>
    <phoneticPr fontId="2"/>
  </si>
  <si>
    <t>とよた</t>
    <phoneticPr fontId="2"/>
  </si>
  <si>
    <t>まゆこ</t>
    <phoneticPr fontId="2"/>
  </si>
  <si>
    <t>豊田</t>
    <rPh sb="0" eb="2">
      <t>トヨタ</t>
    </rPh>
    <phoneticPr fontId="2"/>
  </si>
  <si>
    <t>真由子</t>
    <rPh sb="0" eb="3">
      <t>マユコ</t>
    </rPh>
    <phoneticPr fontId="2"/>
  </si>
  <si>
    <t>のだ</t>
    <phoneticPr fontId="2"/>
  </si>
  <si>
    <t>せいこ</t>
    <phoneticPr fontId="2"/>
  </si>
  <si>
    <t>野田</t>
    <rPh sb="0" eb="2">
      <t>ノダ</t>
    </rPh>
    <phoneticPr fontId="2"/>
  </si>
  <si>
    <t>聖子</t>
    <rPh sb="0" eb="2">
      <t>セイコ</t>
    </rPh>
    <phoneticPr fontId="2"/>
  </si>
  <si>
    <t>かみかわ</t>
    <phoneticPr fontId="2"/>
  </si>
  <si>
    <t>ようこ</t>
    <phoneticPr fontId="2"/>
  </si>
  <si>
    <t>上川</t>
    <rPh sb="0" eb="2">
      <t>カミカワ</t>
    </rPh>
    <phoneticPr fontId="2"/>
  </si>
  <si>
    <t>陽子</t>
    <rPh sb="0" eb="2">
      <t>ヨウコ</t>
    </rPh>
    <phoneticPr fontId="2"/>
  </si>
  <si>
    <t>男子個人戦（春季・総体）</t>
    <rPh sb="0" eb="2">
      <t>ダンシ</t>
    </rPh>
    <rPh sb="2" eb="5">
      <t>コジンセン</t>
    </rPh>
    <rPh sb="6" eb="8">
      <t>シュンキ</t>
    </rPh>
    <rPh sb="9" eb="11">
      <t>ソウタイ</t>
    </rPh>
    <phoneticPr fontId="2"/>
  </si>
  <si>
    <t>階　級</t>
    <rPh sb="0" eb="1">
      <t>カイ</t>
    </rPh>
    <rPh sb="2" eb="3">
      <t>キュウ</t>
    </rPh>
    <phoneticPr fontId="2"/>
  </si>
  <si>
    <t>66kg</t>
  </si>
  <si>
    <t>さいとう</t>
  </si>
  <si>
    <t>けん</t>
  </si>
  <si>
    <t>90kg超</t>
  </si>
  <si>
    <t>あべ</t>
  </si>
  <si>
    <t>しんぞう</t>
  </si>
  <si>
    <t>81kg</t>
  </si>
  <si>
    <t>←再入力してください</t>
    <phoneticPr fontId="2"/>
  </si>
  <si>
    <t>女子個人戦（春季・総体）</t>
    <rPh sb="0" eb="2">
      <t>ジョシ</t>
    </rPh>
    <rPh sb="2" eb="5">
      <t>コジンセン</t>
    </rPh>
    <rPh sb="6" eb="8">
      <t>シュンキ</t>
    </rPh>
    <rPh sb="9" eb="11">
      <t>ソウタイ</t>
    </rPh>
    <phoneticPr fontId="2"/>
  </si>
  <si>
    <t>57kg</t>
  </si>
  <si>
    <t>のだ</t>
  </si>
  <si>
    <t>せいこ</t>
  </si>
  <si>
    <t>70kg超</t>
  </si>
  <si>
    <t>とよた</t>
  </si>
  <si>
    <t>まゆこ</t>
  </si>
  <si>
    <t>【入力シート】</t>
    <rPh sb="1" eb="3">
      <t>ニュウリョク</t>
    </rPh>
    <phoneticPr fontId="2"/>
  </si>
  <si>
    <t>第４４回群馬県中学校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</si>
  <si>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第７０回群馬県中学校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</si>
  <si>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第７１回群馬県中学校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</si>
  <si>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第４７回群馬県中学校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</si>
  <si>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男監督</t>
    <rPh sb="0" eb="1">
      <t>オトコ</t>
    </rPh>
    <rPh sb="1" eb="3">
      <t>カントク</t>
    </rPh>
    <phoneticPr fontId="2"/>
  </si>
  <si>
    <t>第４８回群馬県中学校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</si>
  <si>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女監督</t>
    <rPh sb="0" eb="1">
      <t>オンナ</t>
    </rPh>
    <rPh sb="1" eb="3">
      <t>カントク</t>
    </rPh>
    <phoneticPr fontId="2"/>
  </si>
  <si>
    <t>男コーチ</t>
    <rPh sb="0" eb="1">
      <t>オトコ</t>
    </rPh>
    <phoneticPr fontId="2"/>
  </si>
  <si>
    <t>女コーチ</t>
    <rPh sb="0" eb="1">
      <t>オンナ</t>
    </rPh>
    <phoneticPr fontId="2"/>
  </si>
  <si>
    <r>
      <t>このシートの文字は、</t>
    </r>
    <r>
      <rPr>
        <sz val="26"/>
        <rFont val="HGP創英角ﾎﾟｯﾌﾟ体"/>
        <family val="3"/>
        <charset val="128"/>
      </rPr>
      <t>「ポップ体」で表示</t>
    </r>
    <r>
      <rPr>
        <sz val="26"/>
        <color rgb="FFFF0000"/>
        <rFont val="HGP創英角ﾎﾟｯﾌﾟ体"/>
        <family val="3"/>
        <charset val="128"/>
      </rPr>
      <t>されています。
ポップ体でなく、「・」（ポツ）や「明朝体」の場合には、外字が使われています。
その文字につきましては、「入力シート」において</t>
    </r>
    <r>
      <rPr>
        <sz val="26"/>
        <rFont val="HGP創英角ﾎﾟｯﾌﾟ体"/>
        <family val="3"/>
        <charset val="128"/>
      </rPr>
      <t>外字からの変更</t>
    </r>
    <r>
      <rPr>
        <sz val="26"/>
        <color rgb="FFFF0000"/>
        <rFont val="HGP創英角ﾎﾟｯﾌﾟ体"/>
        <family val="3"/>
        <charset val="128"/>
      </rPr>
      <t>をお願いします。</t>
    </r>
    <rPh sb="6" eb="8">
      <t>モジ</t>
    </rPh>
    <rPh sb="14" eb="15">
      <t>タイ</t>
    </rPh>
    <rPh sb="17" eb="19">
      <t>ヒョウジ</t>
    </rPh>
    <rPh sb="30" eb="31">
      <t>タイ</t>
    </rPh>
    <rPh sb="44" eb="47">
      <t>ミンチョウタイ</t>
    </rPh>
    <rPh sb="49" eb="51">
      <t>バアイ</t>
    </rPh>
    <rPh sb="54" eb="56">
      <t>ガイジ</t>
    </rPh>
    <rPh sb="57" eb="58">
      <t>ツカ</t>
    </rPh>
    <rPh sb="68" eb="70">
      <t>モジ</t>
    </rPh>
    <rPh sb="79" eb="81">
      <t>ニュウリョク</t>
    </rPh>
    <rPh sb="89" eb="91">
      <t>ガイジ</t>
    </rPh>
    <rPh sb="94" eb="96">
      <t>ヘンコウ</t>
    </rPh>
    <rPh sb="98" eb="99">
      <t>ネガ</t>
    </rPh>
    <phoneticPr fontId="2"/>
  </si>
  <si>
    <t>例　：　←外字　　吉←OK</t>
    <rPh sb="0" eb="1">
      <t>レイ</t>
    </rPh>
    <rPh sb="6" eb="8">
      <t>ガイジ</t>
    </rPh>
    <rPh sb="10" eb="11">
      <t>キチ</t>
    </rPh>
    <phoneticPr fontId="2"/>
  </si>
  <si>
    <t>↑「吉」の下が長い外字が入力されています。（c4thの外字で、エデュコムが作成した外字）</t>
    <rPh sb="2" eb="3">
      <t>ヨシ</t>
    </rPh>
    <rPh sb="5" eb="6">
      <t>シタ</t>
    </rPh>
    <rPh sb="7" eb="8">
      <t>ナガ</t>
    </rPh>
    <rPh sb="9" eb="11">
      <t>ガイジ</t>
    </rPh>
    <rPh sb="12" eb="14">
      <t>ニュウリョク</t>
    </rPh>
    <rPh sb="27" eb="29">
      <t>ガイジ</t>
    </rPh>
    <rPh sb="37" eb="39">
      <t>サクセイ</t>
    </rPh>
    <rPh sb="41" eb="43">
      <t>ガイジ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</si>
  <si>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</si>
  <si>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1">
      <t>オンナ</t>
    </rPh>
    <rPh sb="2" eb="4">
      <t>ダンタイ</t>
    </rPh>
    <phoneticPr fontId="2"/>
  </si>
  <si>
    <t>男子個人</t>
    <rPh sb="0" eb="1">
      <t>オトコ</t>
    </rPh>
    <rPh sb="2" eb="4">
      <t>コジン</t>
    </rPh>
    <phoneticPr fontId="2"/>
  </si>
  <si>
    <t>女子個人</t>
    <rPh sb="0" eb="1">
      <t>オンナ</t>
    </rPh>
    <rPh sb="2" eb="4">
      <t>コジン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</si>
  <si>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</si>
  <si>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</si>
  <si>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　　</t>
    <phoneticPr fontId="2"/>
  </si>
  <si>
    <t>度</t>
    <rPh sb="0" eb="1">
      <t>ド</t>
    </rPh>
    <phoneticPr fontId="2"/>
  </si>
  <si>
    <t>柔道大会</t>
    <rPh sb="0" eb="2">
      <t>ジュウドウ</t>
    </rPh>
    <rPh sb="2" eb="4">
      <t>タイカイ</t>
    </rPh>
    <phoneticPr fontId="2"/>
  </si>
  <si>
    <t>男子団体戦参加申込書</t>
    <rPh sb="0" eb="1">
      <t>オトコ</t>
    </rPh>
    <rPh sb="1" eb="2">
      <t>コ</t>
    </rPh>
    <rPh sb="2" eb="4">
      <t>ダンタイ</t>
    </rPh>
    <rPh sb="4" eb="5">
      <t>イクサ</t>
    </rPh>
    <rPh sb="5" eb="7">
      <t>サンカ</t>
    </rPh>
    <rPh sb="7" eb="10">
      <t>モウシコミショ</t>
    </rPh>
    <phoneticPr fontId="2"/>
  </si>
  <si>
    <t>女子団体戦参加申込書</t>
    <rPh sb="0" eb="1">
      <t>オンナ</t>
    </rPh>
    <rPh sb="1" eb="2">
      <t>コ</t>
    </rPh>
    <rPh sb="2" eb="4">
      <t>ダンタイ</t>
    </rPh>
    <rPh sb="4" eb="5">
      <t>イクサ</t>
    </rPh>
    <rPh sb="5" eb="7">
      <t>サンカ</t>
    </rPh>
    <rPh sb="7" eb="10">
      <t>モウシコミショ</t>
    </rPh>
    <phoneticPr fontId="2"/>
  </si>
  <si>
    <t>男子個人戦参加申込書</t>
    <rPh sb="0" eb="2">
      <t>ダンシ</t>
    </rPh>
    <rPh sb="2" eb="5">
      <t>コジンセン</t>
    </rPh>
    <rPh sb="5" eb="7">
      <t>サンカ</t>
    </rPh>
    <rPh sb="7" eb="10">
      <t>モウシコミショ</t>
    </rPh>
    <phoneticPr fontId="2"/>
  </si>
  <si>
    <t>女子個人戦参加申込書</t>
    <rPh sb="0" eb="2">
      <t>ジョシ</t>
    </rPh>
    <rPh sb="2" eb="5">
      <t>コジンセン</t>
    </rPh>
    <rPh sb="5" eb="7">
      <t>サンカ</t>
    </rPh>
    <rPh sb="7" eb="10">
      <t>モウシコミショ</t>
    </rPh>
    <phoneticPr fontId="2"/>
  </si>
  <si>
    <t>学校名</t>
    <rPh sb="0" eb="3">
      <t>ガッコウメイ</t>
    </rPh>
    <phoneticPr fontId="2"/>
  </si>
  <si>
    <t>男子参加人数</t>
    <rPh sb="0" eb="2">
      <t>ダンシ</t>
    </rPh>
    <rPh sb="2" eb="4">
      <t>サンカ</t>
    </rPh>
    <rPh sb="4" eb="6">
      <t>ニンズウ</t>
    </rPh>
    <phoneticPr fontId="2"/>
  </si>
  <si>
    <t>女子参加人数</t>
    <rPh sb="0" eb="2">
      <t>ジョシ</t>
    </rPh>
    <rPh sb="2" eb="4">
      <t>サンカ</t>
    </rPh>
    <rPh sb="4" eb="6">
      <t>ニンズウ</t>
    </rPh>
    <phoneticPr fontId="2"/>
  </si>
  <si>
    <t>合計参加人数</t>
    <rPh sb="0" eb="2">
      <t>ゴウケイ</t>
    </rPh>
    <rPh sb="2" eb="4">
      <t>サンカ</t>
    </rPh>
    <rPh sb="4" eb="6">
      <t>ニンズウ</t>
    </rPh>
    <phoneticPr fontId="2"/>
  </si>
  <si>
    <t>大会参加費・特別救護費</t>
    <rPh sb="6" eb="8">
      <t>トクベツ</t>
    </rPh>
    <rPh sb="8" eb="11">
      <t>キュウゴヒ</t>
    </rPh>
    <phoneticPr fontId="2"/>
  </si>
  <si>
    <t>一人分は</t>
    <rPh sb="0" eb="2">
      <t>ヒトリ</t>
    </rPh>
    <rPh sb="2" eb="3">
      <t>ブン</t>
    </rPh>
    <phoneticPr fontId="2"/>
  </si>
  <si>
    <t>参加費（１００円）＋特別救護費(２００円)＝３００円</t>
    <rPh sb="0" eb="3">
      <t>サンカヒ</t>
    </rPh>
    <rPh sb="7" eb="8">
      <t>エン</t>
    </rPh>
    <rPh sb="25" eb="26">
      <t>エン</t>
    </rPh>
    <phoneticPr fontId="2"/>
  </si>
  <si>
    <t>となります。</t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</si>
  <si>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</si>
  <si>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</si>
  <si>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大将</t>
    <rPh sb="0" eb="2">
      <t>タイショウ</t>
    </rPh>
    <phoneticPr fontId="2"/>
  </si>
  <si>
    <t>認証柔道衣番号</t>
    <rPh sb="0" eb="2">
      <t>ニンショウ</t>
    </rPh>
    <rPh sb="2" eb="4">
      <t>ジュウドウ</t>
    </rPh>
    <rPh sb="4" eb="5">
      <t>イ</t>
    </rPh>
    <rPh sb="5" eb="7">
      <t>バンゴウ</t>
    </rPh>
    <phoneticPr fontId="2"/>
  </si>
  <si>
    <t>副将</t>
    <rPh sb="0" eb="2">
      <t>フクショウ</t>
    </rPh>
    <phoneticPr fontId="2"/>
  </si>
  <si>
    <t>中堅</t>
    <rPh sb="0" eb="2">
      <t>チュウケン</t>
    </rPh>
    <phoneticPr fontId="2"/>
  </si>
  <si>
    <t>次鋒</t>
    <rPh sb="0" eb="1">
      <t>ジ</t>
    </rPh>
    <rPh sb="1" eb="2">
      <t>ホコ</t>
    </rPh>
    <phoneticPr fontId="2"/>
  </si>
  <si>
    <t>先鋒</t>
    <rPh sb="0" eb="2">
      <t>センポウ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</si>
  <si>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</si>
  <si>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</si>
  <si>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正式名称（正確にご記入ください）</t>
    <rPh sb="0" eb="2">
      <t>セイシキ</t>
    </rPh>
    <rPh sb="2" eb="4">
      <t>メイショウ</t>
    </rPh>
    <rPh sb="5" eb="7">
      <t>セイカク</t>
    </rPh>
    <rPh sb="9" eb="11">
      <t>キニュウ</t>
    </rPh>
    <phoneticPr fontId="2"/>
  </si>
  <si>
    <t>プログラム記載用</t>
    <rPh sb="5" eb="7">
      <t>キサイ</t>
    </rPh>
    <rPh sb="7" eb="8">
      <t>ヨウ</t>
    </rPh>
    <phoneticPr fontId="2"/>
  </si>
  <si>
    <t>姓</t>
    <rPh sb="0" eb="1">
      <t>セイ</t>
    </rPh>
    <phoneticPr fontId="2"/>
  </si>
  <si>
    <t>学年</t>
    <rPh sb="0" eb="2">
      <t>ガクネン</t>
    </rPh>
    <phoneticPr fontId="2"/>
  </si>
  <si>
    <t>段</t>
    <rPh sb="0" eb="1">
      <t>ダン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</si>
  <si>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</si>
  <si>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</si>
  <si>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</si>
  <si>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上衣</t>
    <rPh sb="0" eb="2">
      <t>ウワギ</t>
    </rPh>
    <phoneticPr fontId="2"/>
  </si>
  <si>
    <t>下穿</t>
    <rPh sb="0" eb="1">
      <t>シタ</t>
    </rPh>
    <rPh sb="1" eb="2">
      <t>ハ</t>
    </rPh>
    <phoneticPr fontId="2"/>
  </si>
  <si>
    <t>帯</t>
    <rPh sb="0" eb="1">
      <t>オビ</t>
    </rPh>
    <phoneticPr fontId="2"/>
  </si>
  <si>
    <t>ふりがな</t>
    <phoneticPr fontId="2"/>
  </si>
  <si>
    <t>しんとうそんりつしんとう</t>
  </si>
  <si>
    <t>しんとう</t>
  </si>
  <si>
    <t>ぐんま</t>
    <phoneticPr fontId="2"/>
  </si>
  <si>
    <t>記入例</t>
    <rPh sb="0" eb="2">
      <t>キニュウ</t>
    </rPh>
    <rPh sb="2" eb="3">
      <t>レイ</t>
    </rPh>
    <phoneticPr fontId="2"/>
  </si>
  <si>
    <t>榛東村立榛東</t>
    <rPh sb="0" eb="2">
      <t>シントウ</t>
    </rPh>
    <rPh sb="2" eb="4">
      <t>ソンリツ</t>
    </rPh>
    <rPh sb="4" eb="6">
      <t>シントウ</t>
    </rPh>
    <phoneticPr fontId="2"/>
  </si>
  <si>
    <t>榛東</t>
    <rPh sb="0" eb="2">
      <t>シントウ</t>
    </rPh>
    <phoneticPr fontId="2"/>
  </si>
  <si>
    <t>前橋</t>
    <rPh sb="0" eb="2">
      <t>マエバシ</t>
    </rPh>
    <phoneticPr fontId="2"/>
  </si>
  <si>
    <t>一郎</t>
    <rPh sb="0" eb="2">
      <t>イチロウ</t>
    </rPh>
    <phoneticPr fontId="2"/>
  </si>
  <si>
    <t>高崎</t>
    <rPh sb="0" eb="2">
      <t>タカサキ</t>
    </rPh>
    <phoneticPr fontId="2"/>
  </si>
  <si>
    <t>五郎</t>
    <rPh sb="0" eb="2">
      <t>ゴロウ</t>
    </rPh>
    <phoneticPr fontId="2"/>
  </si>
  <si>
    <t>群馬</t>
    <rPh sb="0" eb="2">
      <t>グンマ</t>
    </rPh>
    <phoneticPr fontId="2"/>
  </si>
  <si>
    <t>初</t>
    <rPh sb="0" eb="1">
      <t>ショ</t>
    </rPh>
    <phoneticPr fontId="2"/>
  </si>
  <si>
    <t>JU0001</t>
    <phoneticPr fontId="2"/>
  </si>
  <si>
    <t>JU0002</t>
    <phoneticPr fontId="2"/>
  </si>
  <si>
    <t>JU0003</t>
    <phoneticPr fontId="2"/>
  </si>
  <si>
    <t>校名</t>
    <rPh sb="0" eb="2">
      <t>コウメイ</t>
    </rPh>
    <phoneticPr fontId="2"/>
  </si>
  <si>
    <t>補欠</t>
    <rPh sb="0" eb="2">
      <t>ホケツ</t>
    </rPh>
    <phoneticPr fontId="2"/>
  </si>
  <si>
    <t>はなこ</t>
    <phoneticPr fontId="2"/>
  </si>
  <si>
    <t>花子</t>
    <rPh sb="0" eb="2">
      <t>ハナコ</t>
    </rPh>
    <phoneticPr fontId="2"/>
  </si>
  <si>
    <t>JU0001</t>
  </si>
  <si>
    <t>JU0002</t>
  </si>
  <si>
    <t>JU0004</t>
    <phoneticPr fontId="2"/>
  </si>
  <si>
    <t>女子
団体</t>
    <rPh sb="0" eb="2">
      <t>ジョシ</t>
    </rPh>
    <rPh sb="3" eb="5">
      <t>ダンタイ</t>
    </rPh>
    <phoneticPr fontId="2"/>
  </si>
  <si>
    <t>No</t>
    <phoneticPr fontId="2"/>
  </si>
  <si>
    <t>男子個人</t>
    <rPh sb="0" eb="2">
      <t>ダンシ</t>
    </rPh>
    <rPh sb="2" eb="4">
      <t>コジン</t>
    </rPh>
    <phoneticPr fontId="2"/>
  </si>
  <si>
    <t>選手氏名</t>
    <rPh sb="0" eb="2">
      <t>センシュ</t>
    </rPh>
    <rPh sb="2" eb="4">
      <t>シメイ</t>
    </rPh>
    <phoneticPr fontId="2"/>
  </si>
  <si>
    <t>★１コーチ氏名</t>
    <rPh sb="5" eb="7">
      <t>シメイ</t>
    </rPh>
    <phoneticPr fontId="2"/>
  </si>
  <si>
    <t>学校ＴＥＬ</t>
    <rPh sb="0" eb="2">
      <t>ガッコウ</t>
    </rPh>
    <phoneticPr fontId="2"/>
  </si>
  <si>
    <t>監督携帯ＴＥＬ</t>
    <rPh sb="0" eb="2">
      <t>カントク</t>
    </rPh>
    <rPh sb="2" eb="4">
      <t>ケイタイ</t>
    </rPh>
    <phoneticPr fontId="2"/>
  </si>
  <si>
    <t>★２保護者または
外部指導者引率</t>
    <rPh sb="2" eb="5">
      <t>ホゴシャ</t>
    </rPh>
    <rPh sb="9" eb="11">
      <t>ガイブ</t>
    </rPh>
    <rPh sb="11" eb="14">
      <t>シドウシャ</t>
    </rPh>
    <rPh sb="14" eb="16">
      <t>インソツ</t>
    </rPh>
    <phoneticPr fontId="2"/>
  </si>
  <si>
    <t>階級</t>
    <phoneticPr fontId="2"/>
  </si>
  <si>
    <t>正式学校名</t>
    <rPh sb="0" eb="2">
      <t>セイシキ</t>
    </rPh>
    <rPh sb="2" eb="5">
      <t>ガッコウメイ</t>
    </rPh>
    <phoneticPr fontId="2"/>
  </si>
  <si>
    <t>プログラム用学校名</t>
    <rPh sb="5" eb="6">
      <t>ヨウ</t>
    </rPh>
    <rPh sb="6" eb="9">
      <t>ガッコウメイ</t>
    </rPh>
    <phoneticPr fontId="2"/>
  </si>
  <si>
    <t>例</t>
    <rPh sb="0" eb="1">
      <t>レイ</t>
    </rPh>
    <phoneticPr fontId="2"/>
  </si>
  <si>
    <t>50kg</t>
    <phoneticPr fontId="2"/>
  </si>
  <si>
    <t>しんとうそんりつしんとう</t>
    <phoneticPr fontId="2"/>
  </si>
  <si>
    <t>しんとう</t>
    <phoneticPr fontId="2"/>
  </si>
  <si>
    <t>前橋　一郎</t>
    <rPh sb="0" eb="2">
      <t>マエバシ</t>
    </rPh>
    <rPh sb="3" eb="5">
      <t>イチロウ</t>
    </rPh>
    <phoneticPr fontId="2"/>
  </si>
  <si>
    <t>高崎　五郎</t>
    <rPh sb="0" eb="2">
      <t>タカサキ</t>
    </rPh>
    <rPh sb="3" eb="5">
      <t>ゴロウ</t>
    </rPh>
    <phoneticPr fontId="2"/>
  </si>
  <si>
    <t>○○○－○○○－○○○○</t>
  </si>
  <si>
    <t>○○○－○○○○－○○○○</t>
  </si>
  <si>
    <t>女子個人</t>
    <rPh sb="0" eb="2">
      <t>ジョシ</t>
    </rPh>
    <rPh sb="2" eb="4">
      <t>コジン</t>
    </rPh>
    <phoneticPr fontId="2"/>
  </si>
  <si>
    <t>順位</t>
    <phoneticPr fontId="2"/>
  </si>
  <si>
    <t>48kg</t>
    <phoneticPr fontId="2"/>
  </si>
  <si>
    <t>男子監督</t>
    <rPh sb="0" eb="2">
      <t>ダンシ</t>
    </rPh>
    <rPh sb="2" eb="4">
      <t>カントク</t>
    </rPh>
    <phoneticPr fontId="2"/>
  </si>
  <si>
    <t>男子コーチ</t>
    <rPh sb="0" eb="2">
      <t>ダンシ</t>
    </rPh>
    <phoneticPr fontId="2"/>
  </si>
  <si>
    <t>女子監督</t>
    <rPh sb="0" eb="2">
      <t>ジョシ</t>
    </rPh>
    <rPh sb="2" eb="4">
      <t>カントク</t>
    </rPh>
    <phoneticPr fontId="2"/>
  </si>
  <si>
    <t>女子コーチ</t>
    <rPh sb="0" eb="2">
      <t>ジョシ</t>
    </rPh>
    <phoneticPr fontId="2"/>
  </si>
  <si>
    <t>外部コーチ</t>
    <rPh sb="0" eb="2">
      <t>ガイブ</t>
    </rPh>
    <phoneticPr fontId="2"/>
  </si>
  <si>
    <r>
      <t>本申し込みファイルについてのお</t>
    </r>
    <r>
      <rPr>
        <sz val="18"/>
        <color rgb="FFFF0000"/>
        <rFont val="ＭＳ Ｐゴシック"/>
        <family val="3"/>
        <charset val="128"/>
      </rPr>
      <t>問い合わせ</t>
    </r>
    <r>
      <rPr>
        <sz val="18"/>
        <rFont val="ＭＳ Ｐゴシック"/>
        <family val="3"/>
        <charset val="128"/>
      </rPr>
      <t>は、「富岡西中 吉田（0274-62-2017）」までお願いします。</t>
    </r>
    <rPh sb="0" eb="1">
      <t>ホン</t>
    </rPh>
    <rPh sb="1" eb="2">
      <t>モウ</t>
    </rPh>
    <rPh sb="3" eb="4">
      <t>コ</t>
    </rPh>
    <rPh sb="15" eb="16">
      <t>ト</t>
    </rPh>
    <rPh sb="17" eb="18">
      <t>ア</t>
    </rPh>
    <rPh sb="23" eb="25">
      <t>トミオカ</t>
    </rPh>
    <rPh sb="25" eb="26">
      <t>ニシ</t>
    </rPh>
    <rPh sb="26" eb="27">
      <t>チュウ</t>
    </rPh>
    <rPh sb="28" eb="30">
      <t>ヨシダ</t>
    </rPh>
    <rPh sb="48" eb="49">
      <t>ネガ</t>
    </rPh>
    <phoneticPr fontId="2"/>
  </si>
  <si>
    <t>男子団体</t>
    <phoneticPr fontId="2"/>
  </si>
  <si>
    <t>まえばしいちろう</t>
    <phoneticPr fontId="2"/>
  </si>
  <si>
    <t>まえばしいちろう</t>
    <phoneticPr fontId="2"/>
  </si>
  <si>
    <t>たかさきごろう</t>
    <phoneticPr fontId="2"/>
  </si>
  <si>
    <t>ぐんまたろう</t>
    <phoneticPr fontId="2"/>
  </si>
  <si>
    <t>せい</t>
    <phoneticPr fontId="2"/>
  </si>
  <si>
    <t>めい</t>
    <phoneticPr fontId="2"/>
  </si>
  <si>
    <t>ふりがな</t>
    <phoneticPr fontId="2"/>
  </si>
  <si>
    <t>みょうじ大将</t>
    <rPh sb="4" eb="6">
      <t>タイショウ</t>
    </rPh>
    <phoneticPr fontId="2"/>
  </si>
  <si>
    <t>なまえ大将</t>
    <rPh sb="3" eb="5">
      <t>タイショウ</t>
    </rPh>
    <phoneticPr fontId="2"/>
  </si>
  <si>
    <t>みょうじ監督</t>
    <rPh sb="4" eb="6">
      <t>カントク</t>
    </rPh>
    <phoneticPr fontId="2"/>
  </si>
  <si>
    <t>なまえ監督</t>
    <rPh sb="3" eb="5">
      <t>カントク</t>
    </rPh>
    <phoneticPr fontId="2"/>
  </si>
  <si>
    <t>ふりがな</t>
    <phoneticPr fontId="2"/>
  </si>
  <si>
    <t>たかさきごろう</t>
    <phoneticPr fontId="2"/>
  </si>
  <si>
    <t>ぐんまはなこ</t>
    <phoneticPr fontId="2"/>
  </si>
  <si>
    <t>沼田</t>
    <rPh sb="0" eb="2">
      <t>ヌマタ</t>
    </rPh>
    <phoneticPr fontId="2"/>
  </si>
  <si>
    <t>ぬまた</t>
    <phoneticPr fontId="2"/>
  </si>
  <si>
    <t>ぬまたしりつぬまた</t>
    <phoneticPr fontId="2"/>
  </si>
  <si>
    <t>沼田市立沼田</t>
    <rPh sb="0" eb="4">
      <t>ヌマタシリツ</t>
    </rPh>
    <rPh sb="4" eb="6">
      <t>ヌマタ</t>
    </rPh>
    <phoneticPr fontId="2"/>
  </si>
  <si>
    <t>378-0053</t>
    <phoneticPr fontId="2"/>
  </si>
  <si>
    <t>沼田市東原新町１８０１番地１</t>
    <rPh sb="0" eb="3">
      <t>ヌマタシ</t>
    </rPh>
    <rPh sb="3" eb="7">
      <t>ヒガシハラシンマチ</t>
    </rPh>
    <rPh sb="11" eb="13">
      <t>バンチ</t>
    </rPh>
    <phoneticPr fontId="2"/>
  </si>
  <si>
    <t>０２７８－２３－１１１６</t>
    <phoneticPr fontId="2"/>
  </si>
  <si>
    <t>　</t>
    <phoneticPr fontId="2"/>
  </si>
  <si>
    <t>小川</t>
    <rPh sb="0" eb="2">
      <t>オガワ</t>
    </rPh>
    <phoneticPr fontId="2"/>
  </si>
  <si>
    <t>真太郎</t>
    <rPh sb="0" eb="3">
      <t>シンタロウ</t>
    </rPh>
    <phoneticPr fontId="2"/>
  </si>
  <si>
    <t>しんたろう</t>
    <phoneticPr fontId="2"/>
  </si>
  <si>
    <t>おがわ</t>
    <phoneticPr fontId="2"/>
  </si>
  <si>
    <t>沼田市立沼田中学校</t>
    <rPh sb="0" eb="4">
      <t>ヌマタシリツ</t>
    </rPh>
    <rPh sb="4" eb="6">
      <t>ヌマタ</t>
    </rPh>
    <rPh sb="6" eb="9">
      <t>チュウガッコウ</t>
    </rPh>
    <phoneticPr fontId="2"/>
  </si>
  <si>
    <t>竹林</t>
    <rPh sb="0" eb="2">
      <t>タケバヤシ</t>
    </rPh>
    <phoneticPr fontId="2"/>
  </si>
  <si>
    <t>千晴</t>
    <rPh sb="0" eb="2">
      <t>チハル</t>
    </rPh>
    <phoneticPr fontId="2"/>
  </si>
  <si>
    <t>たけばやし</t>
    <phoneticPr fontId="2"/>
  </si>
  <si>
    <t>ちはる</t>
    <phoneticPr fontId="2"/>
  </si>
  <si>
    <t>横坂　隆司</t>
    <rPh sb="0" eb="2">
      <t>ヨコサカ</t>
    </rPh>
    <rPh sb="3" eb="5">
      <t>タカシ</t>
    </rPh>
    <phoneticPr fontId="2"/>
  </si>
  <si>
    <t>平成３１</t>
    <rPh sb="0" eb="2">
      <t>ヘイセイ</t>
    </rPh>
    <phoneticPr fontId="2"/>
  </si>
  <si>
    <t>２０１９</t>
    <phoneticPr fontId="2"/>
  </si>
  <si>
    <r>
      <t>①「記入例」のシートを参考にして、必要事項を</t>
    </r>
    <r>
      <rPr>
        <b/>
        <sz val="18"/>
        <color rgb="FFFF0000"/>
        <rFont val="ＭＳ Ｐゴシック"/>
        <family val="3"/>
        <charset val="128"/>
      </rPr>
      <t>「入力シート」だけに入力</t>
    </r>
    <r>
      <rPr>
        <sz val="18"/>
        <rFont val="ＭＳ Ｐゴシック"/>
        <family val="3"/>
        <charset val="128"/>
      </rPr>
      <t>してください。</t>
    </r>
    <rPh sb="2" eb="4">
      <t>キニュウ</t>
    </rPh>
    <rPh sb="4" eb="5">
      <t>レイ</t>
    </rPh>
    <rPh sb="11" eb="13">
      <t>サンコウ</t>
    </rPh>
    <rPh sb="23" eb="25">
      <t>ニュウリョク</t>
    </rPh>
    <rPh sb="32" eb="34">
      <t>ニュウリョク</t>
    </rPh>
    <phoneticPr fontId="2"/>
  </si>
  <si>
    <t>２０１９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</si>
</sst>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_ "/>
    <numFmt numFmtId="178" formatCode="yyyy/m/d;@"/>
    <numFmt numFmtId="179" formatCode="#,###"/>
    <numFmt numFmtId="180" formatCode="#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name val="HGP創英角ﾎﾟｯﾌﾟ体"/>
      <family val="3"/>
      <charset val="128"/>
    </font>
    <font>
      <sz val="26"/>
      <name val="HGP創英角ﾎﾟｯﾌﾟ体"/>
      <family val="3"/>
      <charset val="128"/>
    </font>
    <font>
      <sz val="20"/>
      <name val="HGP創英角ﾎﾟｯﾌﾟ体"/>
      <family val="3"/>
      <charset val="128"/>
    </font>
    <font>
      <sz val="26"/>
      <color rgb="FFFF0000"/>
      <name val="HGP創英角ﾎﾟｯﾌﾟ体"/>
      <family val="3"/>
      <charset val="128"/>
    </font>
    <font>
      <sz val="24"/>
      <name val="HGP創英角ﾎﾟｯﾌﾟ体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</cellStyleXfs>
  <cellXfs count="7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3" fillId="0" borderId="3" xfId="0" applyFont="1" applyBorder="1">
      <alignment vertical="center"/>
    </xf>
    <xf numFmtId="0" fontId="0" fillId="0" borderId="0" xfId="2" applyFont="1" applyAlignment="1">
      <alignment horizontal="center" vertical="center" shrinkToFit="1"/>
    </xf>
    <xf numFmtId="178" fontId="0" fillId="0" borderId="0" xfId="2" applyNumberFormat="1" applyFont="1" applyAlignment="1">
      <alignment horizontal="center" vertical="center" shrinkToFit="1"/>
    </xf>
    <xf numFmtId="0" fontId="0" fillId="0" borderId="0" xfId="2" applyFont="1" applyAlignment="1">
      <alignment vertical="center" shrinkToFit="1"/>
    </xf>
    <xf numFmtId="0" fontId="17" fillId="0" borderId="0" xfId="2" applyFont="1" applyAlignment="1">
      <alignment vertical="center" shrinkToFit="1"/>
    </xf>
    <xf numFmtId="0" fontId="18" fillId="4" borderId="46" xfId="2" applyFont="1" applyFill="1" applyBorder="1" applyAlignment="1">
      <alignment horizontal="center" vertical="center" wrapText="1" shrinkToFit="1"/>
    </xf>
    <xf numFmtId="0" fontId="18" fillId="4" borderId="9" xfId="2" applyFont="1" applyFill="1" applyBorder="1" applyAlignment="1">
      <alignment horizontal="center" vertical="center" wrapText="1" shrinkToFit="1"/>
    </xf>
    <xf numFmtId="0" fontId="17" fillId="0" borderId="0" xfId="2" applyFont="1" applyAlignment="1">
      <alignment horizontal="center" vertical="center" shrinkToFit="1"/>
    </xf>
    <xf numFmtId="0" fontId="19" fillId="5" borderId="5" xfId="2" applyFont="1" applyFill="1" applyBorder="1" applyAlignment="1">
      <alignment horizontal="center" vertical="center" shrinkToFit="1"/>
    </xf>
    <xf numFmtId="0" fontId="19" fillId="5" borderId="55" xfId="2" applyFont="1" applyFill="1" applyBorder="1" applyAlignment="1">
      <alignment horizontal="center" vertical="center" shrinkToFit="1"/>
    </xf>
    <xf numFmtId="0" fontId="1" fillId="6" borderId="28" xfId="2" applyFont="1" applyFill="1" applyBorder="1" applyAlignment="1">
      <alignment horizontal="center" vertical="center" shrinkToFit="1"/>
    </xf>
    <xf numFmtId="0" fontId="1" fillId="0" borderId="0" xfId="2" applyFont="1" applyAlignment="1">
      <alignment vertical="center" shrinkToFit="1"/>
    </xf>
    <xf numFmtId="0" fontId="1" fillId="4" borderId="28" xfId="2" applyFont="1" applyFill="1" applyBorder="1" applyAlignment="1">
      <alignment horizontal="center" vertical="center" shrinkToFit="1"/>
    </xf>
    <xf numFmtId="0" fontId="19" fillId="4" borderId="28" xfId="2" applyFont="1" applyFill="1" applyBorder="1" applyAlignment="1">
      <alignment horizontal="center" vertical="center" shrinkToFit="1"/>
    </xf>
    <xf numFmtId="0" fontId="19" fillId="4" borderId="61" xfId="2" applyFont="1" applyFill="1" applyBorder="1" applyAlignment="1">
      <alignment horizontal="center" vertical="center" shrinkToFit="1"/>
    </xf>
    <xf numFmtId="0" fontId="19" fillId="6" borderId="5" xfId="2" applyFont="1" applyFill="1" applyBorder="1" applyAlignment="1">
      <alignment horizontal="center" vertical="center" shrinkToFit="1"/>
    </xf>
    <xf numFmtId="0" fontId="19" fillId="6" borderId="55" xfId="2" applyFont="1" applyFill="1" applyBorder="1" applyAlignment="1">
      <alignment horizontal="center" vertical="center" shrinkToFit="1"/>
    </xf>
    <xf numFmtId="0" fontId="18" fillId="8" borderId="46" xfId="2" applyFont="1" applyFill="1" applyBorder="1" applyAlignment="1">
      <alignment horizontal="center" vertical="center" wrapText="1" shrinkToFit="1"/>
    </xf>
    <xf numFmtId="0" fontId="18" fillId="8" borderId="9" xfId="2" applyFont="1" applyFill="1" applyBorder="1" applyAlignment="1">
      <alignment horizontal="center" vertical="center" wrapText="1" shrinkToFit="1"/>
    </xf>
    <xf numFmtId="0" fontId="21" fillId="5" borderId="5" xfId="2" applyFont="1" applyFill="1" applyBorder="1" applyAlignment="1">
      <alignment horizontal="center" vertical="center" shrinkToFit="1"/>
    </xf>
    <xf numFmtId="0" fontId="21" fillId="5" borderId="55" xfId="2" applyFont="1" applyFill="1" applyBorder="1" applyAlignment="1">
      <alignment horizontal="center" vertical="center" shrinkToFit="1"/>
    </xf>
    <xf numFmtId="0" fontId="0" fillId="0" borderId="0" xfId="5" applyFont="1" applyAlignment="1">
      <alignment vertical="center"/>
    </xf>
    <xf numFmtId="0" fontId="0" fillId="0" borderId="0" xfId="5" applyFont="1"/>
    <xf numFmtId="0" fontId="1" fillId="0" borderId="0" xfId="5" applyFont="1" applyAlignment="1">
      <alignment vertical="center"/>
    </xf>
    <xf numFmtId="0" fontId="18" fillId="0" borderId="46" xfId="5" applyFont="1" applyFill="1" applyBorder="1" applyAlignment="1">
      <alignment horizontal="center" vertical="center" wrapText="1" shrinkToFit="1"/>
    </xf>
    <xf numFmtId="0" fontId="18" fillId="0" borderId="9" xfId="5" applyFont="1" applyFill="1" applyBorder="1" applyAlignment="1">
      <alignment horizontal="center" vertical="center" wrapText="1" shrinkToFit="1"/>
    </xf>
    <xf numFmtId="176" fontId="22" fillId="5" borderId="56" xfId="5" applyNumberFormat="1" applyFont="1" applyFill="1" applyBorder="1" applyAlignment="1">
      <alignment horizontal="center" vertical="center" shrinkToFit="1"/>
    </xf>
    <xf numFmtId="176" fontId="22" fillId="5" borderId="31" xfId="5" applyNumberFormat="1" applyFont="1" applyFill="1" applyBorder="1" applyAlignment="1">
      <alignment horizontal="center" vertical="center" shrinkToFit="1"/>
    </xf>
    <xf numFmtId="0" fontId="1" fillId="0" borderId="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176" fontId="0" fillId="4" borderId="56" xfId="5" applyNumberFormat="1" applyFont="1" applyFill="1" applyBorder="1" applyAlignment="1">
      <alignment horizontal="center" vertical="center" shrinkToFit="1"/>
    </xf>
    <xf numFmtId="176" fontId="0" fillId="4" borderId="31" xfId="5" applyNumberFormat="1" applyFont="1" applyFill="1" applyBorder="1" applyAlignment="1">
      <alignment horizontal="center" vertical="center" shrinkToFit="1"/>
    </xf>
    <xf numFmtId="0" fontId="0" fillId="0" borderId="0" xfId="5" applyFont="1" applyFill="1" applyAlignment="1">
      <alignment vertical="center"/>
    </xf>
    <xf numFmtId="0" fontId="0" fillId="0" borderId="0" xfId="5" applyFont="1" applyAlignment="1">
      <alignment horizontal="center"/>
    </xf>
    <xf numFmtId="0" fontId="0" fillId="0" borderId="0" xfId="5" applyFont="1" applyAlignment="1">
      <alignment horizontal="center" vertical="center"/>
    </xf>
    <xf numFmtId="0" fontId="0" fillId="0" borderId="0" xfId="5" applyFont="1" applyAlignment="1">
      <alignment horizontal="right"/>
    </xf>
    <xf numFmtId="176" fontId="0" fillId="0" borderId="0" xfId="5" applyNumberFormat="1" applyFont="1" applyFill="1" applyBorder="1" applyAlignment="1">
      <alignment horizontal="center" vertical="center" shrinkToFit="1"/>
    </xf>
    <xf numFmtId="0" fontId="1" fillId="6" borderId="0" xfId="2" applyFont="1" applyFill="1" applyBorder="1" applyAlignment="1">
      <alignment horizontal="center" vertical="center" shrinkToFit="1"/>
    </xf>
    <xf numFmtId="0" fontId="0" fillId="6" borderId="0" xfId="2" applyFont="1" applyFill="1" applyBorder="1" applyAlignment="1">
      <alignment horizontal="center" vertical="center" shrinkToFit="1"/>
    </xf>
    <xf numFmtId="178" fontId="1" fillId="6" borderId="0" xfId="2" applyNumberFormat="1" applyFont="1" applyFill="1" applyBorder="1" applyAlignment="1">
      <alignment horizontal="center" vertical="center" shrinkToFit="1"/>
    </xf>
    <xf numFmtId="176" fontId="1" fillId="6" borderId="0" xfId="2" applyNumberFormat="1" applyFont="1" applyFill="1" applyBorder="1" applyAlignment="1">
      <alignment horizontal="center" vertical="center" shrinkToFit="1"/>
    </xf>
    <xf numFmtId="0" fontId="19" fillId="6" borderId="0" xfId="2" applyFont="1" applyFill="1" applyBorder="1" applyAlignment="1">
      <alignment horizontal="center" vertical="center" shrinkToFit="1"/>
    </xf>
    <xf numFmtId="0" fontId="20" fillId="6" borderId="0" xfId="2" applyFont="1" applyFill="1" applyBorder="1" applyAlignment="1">
      <alignment horizontal="center" vertical="center" shrinkToFit="1"/>
    </xf>
    <xf numFmtId="0" fontId="1" fillId="6" borderId="4" xfId="2" applyFont="1" applyFill="1" applyBorder="1" applyAlignment="1">
      <alignment horizontal="center" vertical="center" shrinkToFit="1"/>
    </xf>
    <xf numFmtId="0" fontId="1" fillId="6" borderId="61" xfId="2" applyFont="1" applyFill="1" applyBorder="1" applyAlignment="1">
      <alignment horizontal="center" vertical="center" shrinkToFit="1"/>
    </xf>
    <xf numFmtId="0" fontId="1" fillId="4" borderId="61" xfId="2" applyFont="1" applyFill="1" applyBorder="1" applyAlignment="1">
      <alignment horizontal="center" vertical="center" shrinkToFit="1"/>
    </xf>
    <xf numFmtId="0" fontId="1" fillId="6" borderId="80" xfId="2" applyFont="1" applyFill="1" applyBorder="1" applyAlignment="1">
      <alignment horizontal="center" vertical="center" shrinkToFit="1"/>
    </xf>
    <xf numFmtId="0" fontId="1" fillId="6" borderId="3" xfId="2" applyFont="1" applyFill="1" applyBorder="1" applyAlignment="1">
      <alignment horizontal="center" vertical="center" shrinkToFit="1"/>
    </xf>
    <xf numFmtId="0" fontId="19" fillId="6" borderId="6" xfId="2" applyFont="1" applyFill="1" applyBorder="1" applyAlignment="1">
      <alignment horizontal="center" vertical="center" shrinkToFit="1"/>
    </xf>
    <xf numFmtId="0" fontId="25" fillId="6" borderId="54" xfId="2" applyFont="1" applyFill="1" applyBorder="1" applyAlignment="1">
      <alignment horizontal="center" vertical="center" shrinkToFit="1"/>
    </xf>
    <xf numFmtId="176" fontId="25" fillId="6" borderId="54" xfId="2" applyNumberFormat="1" applyFont="1" applyFill="1" applyBorder="1" applyAlignment="1">
      <alignment horizontal="center" vertical="center" shrinkToFit="1"/>
    </xf>
    <xf numFmtId="0" fontId="25" fillId="6" borderId="55" xfId="2" applyFont="1" applyFill="1" applyBorder="1" applyAlignment="1">
      <alignment horizontal="center" vertical="center" shrinkToFit="1"/>
    </xf>
    <xf numFmtId="0" fontId="25" fillId="6" borderId="4" xfId="2" applyFont="1" applyFill="1" applyBorder="1" applyAlignment="1">
      <alignment horizontal="center" vertical="center" shrinkToFit="1"/>
    </xf>
    <xf numFmtId="0" fontId="27" fillId="0" borderId="54" xfId="2" applyFont="1" applyFill="1" applyBorder="1" applyAlignment="1">
      <alignment horizontal="center" vertical="center" shrinkToFit="1"/>
    </xf>
    <xf numFmtId="178" fontId="27" fillId="0" borderId="54" xfId="2" applyNumberFormat="1" applyFont="1" applyFill="1" applyBorder="1" applyAlignment="1">
      <alignment horizontal="center" vertical="center" shrinkToFit="1"/>
    </xf>
    <xf numFmtId="176" fontId="27" fillId="0" borderId="54" xfId="2" applyNumberFormat="1" applyFont="1" applyFill="1" applyBorder="1" applyAlignment="1">
      <alignment horizontal="center" vertical="center" shrinkToFit="1"/>
    </xf>
    <xf numFmtId="176" fontId="29" fillId="5" borderId="56" xfId="5" applyNumberFormat="1" applyFont="1" applyFill="1" applyBorder="1" applyAlignment="1">
      <alignment horizontal="center" vertical="center" shrinkToFit="1"/>
    </xf>
    <xf numFmtId="176" fontId="29" fillId="5" borderId="31" xfId="5" applyNumberFormat="1" applyFont="1" applyFill="1" applyBorder="1" applyAlignment="1">
      <alignment horizontal="center" vertical="center" shrinkToFit="1"/>
    </xf>
    <xf numFmtId="0" fontId="25" fillId="0" borderId="0" xfId="5" applyFont="1" applyFill="1" applyBorder="1" applyAlignment="1">
      <alignment horizontal="center" vertical="center" shrinkToFit="1"/>
    </xf>
    <xf numFmtId="178" fontId="25" fillId="0" borderId="0" xfId="5" applyNumberFormat="1" applyFont="1" applyFill="1" applyBorder="1" applyAlignment="1">
      <alignment horizontal="center" vertical="center" shrinkToFit="1"/>
    </xf>
    <xf numFmtId="176" fontId="25" fillId="0" borderId="0" xfId="5" applyNumberFormat="1" applyFont="1" applyFill="1" applyBorder="1" applyAlignment="1">
      <alignment horizontal="center" vertical="center" shrinkToFit="1"/>
    </xf>
    <xf numFmtId="0" fontId="25" fillId="0" borderId="0" xfId="5" applyFont="1" applyAlignment="1">
      <alignment vertical="center" shrinkToFit="1"/>
    </xf>
    <xf numFmtId="0" fontId="25" fillId="0" borderId="64" xfId="5" applyFont="1" applyFill="1" applyBorder="1" applyAlignment="1">
      <alignment horizontal="center" vertical="center" shrinkToFit="1"/>
    </xf>
    <xf numFmtId="0" fontId="25" fillId="0" borderId="2" xfId="5" applyFont="1" applyFill="1" applyBorder="1" applyAlignment="1">
      <alignment horizontal="center" vertical="center" shrinkToFit="1"/>
    </xf>
    <xf numFmtId="0" fontId="25" fillId="0" borderId="46" xfId="5" applyFont="1" applyFill="1" applyBorder="1" applyAlignment="1">
      <alignment horizontal="center" vertical="center" shrinkToFit="1"/>
    </xf>
    <xf numFmtId="0" fontId="25" fillId="0" borderId="0" xfId="5" applyFont="1" applyFill="1" applyBorder="1" applyAlignment="1">
      <alignment vertical="center" shrinkToFit="1"/>
    </xf>
    <xf numFmtId="176" fontId="25" fillId="7" borderId="56" xfId="5" applyNumberFormat="1" applyFont="1" applyFill="1" applyBorder="1" applyAlignment="1">
      <alignment horizontal="center" vertical="center" shrinkToFit="1"/>
    </xf>
    <xf numFmtId="176" fontId="25" fillId="7" borderId="31" xfId="5" applyNumberFormat="1" applyFont="1" applyFill="1" applyBorder="1" applyAlignment="1">
      <alignment horizontal="center" vertical="center" shrinkToFit="1"/>
    </xf>
    <xf numFmtId="0" fontId="30" fillId="0" borderId="46" xfId="5" applyFont="1" applyFill="1" applyBorder="1" applyAlignment="1">
      <alignment horizontal="center" vertical="center" shrinkToFit="1"/>
    </xf>
    <xf numFmtId="0" fontId="30" fillId="0" borderId="2" xfId="5" applyFont="1" applyFill="1" applyBorder="1" applyAlignment="1">
      <alignment horizontal="center" vertical="center" shrinkToFit="1"/>
    </xf>
    <xf numFmtId="0" fontId="30" fillId="0" borderId="63" xfId="5" applyFont="1" applyFill="1" applyBorder="1" applyAlignment="1">
      <alignment horizontal="center" vertical="center" shrinkToFit="1"/>
    </xf>
    <xf numFmtId="0" fontId="25" fillId="0" borderId="0" xfId="5" applyFont="1" applyFill="1" applyAlignment="1">
      <alignment vertical="center" shrinkToFit="1"/>
    </xf>
    <xf numFmtId="0" fontId="25" fillId="0" borderId="65" xfId="5" applyFont="1" applyFill="1" applyBorder="1" applyAlignment="1">
      <alignment horizontal="center" vertical="center" shrinkToFit="1"/>
    </xf>
    <xf numFmtId="0" fontId="29" fillId="0" borderId="65" xfId="5" applyFont="1" applyFill="1" applyBorder="1" applyAlignment="1">
      <alignment horizontal="center" vertical="center" shrinkToFit="1"/>
    </xf>
    <xf numFmtId="0" fontId="29" fillId="0" borderId="68" xfId="5" applyFont="1" applyFill="1" applyBorder="1" applyAlignment="1">
      <alignment horizontal="center" vertical="center" shrinkToFit="1"/>
    </xf>
    <xf numFmtId="0" fontId="29" fillId="0" borderId="67" xfId="5" applyFont="1" applyFill="1" applyBorder="1" applyAlignment="1">
      <alignment horizontal="center" vertical="center" shrinkToFit="1"/>
    </xf>
    <xf numFmtId="0" fontId="29" fillId="0" borderId="66" xfId="5" applyFont="1" applyFill="1" applyBorder="1" applyAlignment="1">
      <alignment horizontal="center" vertical="center" shrinkToFit="1"/>
    </xf>
    <xf numFmtId="0" fontId="29" fillId="0" borderId="57" xfId="5" applyFont="1" applyFill="1" applyBorder="1" applyAlignment="1">
      <alignment horizontal="center" vertical="center" shrinkToFit="1"/>
    </xf>
    <xf numFmtId="0" fontId="29" fillId="0" borderId="56" xfId="5" applyFont="1" applyFill="1" applyBorder="1" applyAlignment="1">
      <alignment horizontal="center" vertical="center" shrinkToFit="1"/>
    </xf>
    <xf numFmtId="178" fontId="29" fillId="0" borderId="56" xfId="5" applyNumberFormat="1" applyFont="1" applyFill="1" applyBorder="1" applyAlignment="1">
      <alignment horizontal="center" vertical="center" shrinkToFit="1"/>
    </xf>
    <xf numFmtId="176" fontId="29" fillId="0" borderId="56" xfId="5" applyNumberFormat="1" applyFont="1" applyFill="1" applyBorder="1" applyAlignment="1">
      <alignment horizontal="center" vertical="center" shrinkToFit="1"/>
    </xf>
    <xf numFmtId="176" fontId="29" fillId="0" borderId="28" xfId="5" applyNumberFormat="1" applyFont="1" applyFill="1" applyBorder="1" applyAlignment="1">
      <alignment horizontal="center" vertical="center" shrinkToFit="1"/>
    </xf>
    <xf numFmtId="176" fontId="29" fillId="0" borderId="31" xfId="5" applyNumberFormat="1" applyFont="1" applyFill="1" applyBorder="1" applyAlignment="1">
      <alignment horizontal="center" vertical="center" shrinkToFit="1"/>
    </xf>
    <xf numFmtId="0" fontId="0" fillId="0" borderId="23" xfId="5" applyFont="1" applyFill="1" applyBorder="1" applyAlignment="1">
      <alignment vertical="center" shrinkToFit="1"/>
    </xf>
    <xf numFmtId="0" fontId="25" fillId="0" borderId="83" xfId="5" applyFont="1" applyFill="1" applyBorder="1" applyAlignment="1">
      <alignment horizontal="center" vertical="center" shrinkToFit="1"/>
    </xf>
    <xf numFmtId="0" fontId="25" fillId="0" borderId="59" xfId="5" applyFont="1" applyFill="1" applyBorder="1" applyAlignment="1">
      <alignment horizontal="center" vertical="center" shrinkToFit="1"/>
    </xf>
    <xf numFmtId="0" fontId="25" fillId="0" borderId="84" xfId="5" applyFont="1" applyFill="1" applyBorder="1" applyAlignment="1">
      <alignment horizontal="center" vertical="center" shrinkToFit="1"/>
    </xf>
    <xf numFmtId="0" fontId="25" fillId="0" borderId="85" xfId="5" applyFont="1" applyFill="1" applyBorder="1" applyAlignment="1">
      <alignment horizontal="center" vertical="center" shrinkToFit="1"/>
    </xf>
    <xf numFmtId="0" fontId="18" fillId="0" borderId="51" xfId="5" applyFont="1" applyFill="1" applyBorder="1" applyAlignment="1">
      <alignment horizontal="center" vertical="center" wrapText="1" shrinkToFit="1"/>
    </xf>
    <xf numFmtId="176" fontId="22" fillId="5" borderId="3" xfId="5" applyNumberFormat="1" applyFont="1" applyFill="1" applyBorder="1" applyAlignment="1">
      <alignment horizontal="center" vertical="center" shrinkToFit="1"/>
    </xf>
    <xf numFmtId="176" fontId="0" fillId="4" borderId="3" xfId="5" applyNumberFormat="1" applyFont="1" applyFill="1" applyBorder="1" applyAlignment="1">
      <alignment horizontal="center" vertical="center" shrinkToFit="1"/>
    </xf>
    <xf numFmtId="0" fontId="25" fillId="0" borderId="26" xfId="5" applyFont="1" applyFill="1" applyBorder="1" applyAlignment="1">
      <alignment horizontal="center" vertical="center" shrinkToFit="1"/>
    </xf>
    <xf numFmtId="0" fontId="25" fillId="0" borderId="54" xfId="5" applyFont="1" applyFill="1" applyBorder="1" applyAlignment="1">
      <alignment horizontal="center" vertical="center" shrinkToFit="1"/>
    </xf>
    <xf numFmtId="178" fontId="25" fillId="0" borderId="54" xfId="5" applyNumberFormat="1" applyFont="1" applyFill="1" applyBorder="1" applyAlignment="1">
      <alignment horizontal="center" vertical="center" shrinkToFit="1"/>
    </xf>
    <xf numFmtId="176" fontId="25" fillId="0" borderId="54" xfId="5" applyNumberFormat="1" applyFont="1" applyFill="1" applyBorder="1" applyAlignment="1">
      <alignment horizontal="center" vertical="center" shrinkToFit="1"/>
    </xf>
    <xf numFmtId="176" fontId="25" fillId="0" borderId="5" xfId="5" applyNumberFormat="1" applyFont="1" applyFill="1" applyBorder="1" applyAlignment="1">
      <alignment horizontal="center" vertical="center" shrinkToFit="1"/>
    </xf>
    <xf numFmtId="176" fontId="25" fillId="0" borderId="17" xfId="5" applyNumberFormat="1" applyFont="1" applyFill="1" applyBorder="1" applyAlignment="1">
      <alignment horizontal="center" vertical="center" shrinkToFit="1"/>
    </xf>
    <xf numFmtId="0" fontId="25" fillId="0" borderId="1" xfId="5" applyFont="1" applyFill="1" applyBorder="1" applyAlignment="1">
      <alignment vertical="center" shrinkToFit="1"/>
    </xf>
    <xf numFmtId="0" fontId="30" fillId="0" borderId="51" xfId="5" applyFont="1" applyFill="1" applyBorder="1" applyAlignment="1">
      <alignment horizontal="center" vertical="center" shrinkToFit="1"/>
    </xf>
    <xf numFmtId="176" fontId="29" fillId="5" borderId="3" xfId="5" applyNumberFormat="1" applyFont="1" applyFill="1" applyBorder="1" applyAlignment="1">
      <alignment horizontal="center" vertical="center" shrinkToFit="1"/>
    </xf>
    <xf numFmtId="176" fontId="25" fillId="7" borderId="3" xfId="5" applyNumberFormat="1" applyFont="1" applyFill="1" applyBorder="1" applyAlignment="1">
      <alignment horizontal="center" vertical="center" shrinkToFit="1"/>
    </xf>
    <xf numFmtId="0" fontId="25" fillId="0" borderId="9" xfId="5" applyFont="1" applyFill="1" applyBorder="1" applyAlignment="1">
      <alignment horizontal="center" vertical="center" shrinkToFit="1"/>
    </xf>
    <xf numFmtId="176" fontId="29" fillId="0" borderId="61" xfId="5" applyNumberFormat="1" applyFont="1" applyFill="1" applyBorder="1" applyAlignment="1">
      <alignment horizontal="center" vertical="center" shrinkToFit="1"/>
    </xf>
    <xf numFmtId="0" fontId="27" fillId="0" borderId="58" xfId="2" applyFont="1" applyFill="1" applyBorder="1" applyAlignment="1">
      <alignment horizontal="center" vertical="center" shrinkToFit="1"/>
    </xf>
    <xf numFmtId="0" fontId="25" fillId="0" borderId="0" xfId="2" applyFont="1" applyFill="1" applyBorder="1" applyAlignment="1">
      <alignment horizontal="center" vertical="center" shrinkToFit="1"/>
    </xf>
    <xf numFmtId="0" fontId="26" fillId="0" borderId="54" xfId="2" applyFont="1" applyFill="1" applyBorder="1" applyAlignment="1">
      <alignment horizontal="center" vertical="center" shrinkToFit="1"/>
    </xf>
    <xf numFmtId="178" fontId="26" fillId="0" borderId="54" xfId="2" applyNumberFormat="1" applyFont="1" applyFill="1" applyBorder="1" applyAlignment="1">
      <alignment horizontal="center" vertical="center" shrinkToFit="1"/>
    </xf>
    <xf numFmtId="176" fontId="26" fillId="0" borderId="54" xfId="2" applyNumberFormat="1" applyFont="1" applyFill="1" applyBorder="1" applyAlignment="1">
      <alignment horizontal="center" vertical="center" shrinkToFit="1"/>
    </xf>
    <xf numFmtId="0" fontId="26" fillId="0" borderId="55" xfId="2" applyFont="1" applyFill="1" applyBorder="1" applyAlignment="1">
      <alignment horizontal="center" vertical="center" shrinkToFit="1"/>
    </xf>
    <xf numFmtId="0" fontId="30" fillId="4" borderId="87" xfId="2" applyFont="1" applyFill="1" applyBorder="1" applyAlignment="1">
      <alignment horizontal="center" vertical="center" shrinkToFit="1"/>
    </xf>
    <xf numFmtId="0" fontId="30" fillId="8" borderId="87" xfId="2" applyFont="1" applyFill="1" applyBorder="1" applyAlignment="1">
      <alignment horizontal="center" vertical="center" shrinkToFit="1"/>
    </xf>
    <xf numFmtId="0" fontId="30" fillId="0" borderId="9" xfId="5" applyFont="1" applyFill="1" applyBorder="1" applyAlignment="1">
      <alignment horizontal="center" vertical="center" shrinkToFit="1"/>
    </xf>
    <xf numFmtId="0" fontId="33" fillId="0" borderId="2" xfId="8" applyFont="1" applyBorder="1" applyAlignment="1">
      <alignment horizontal="center" vertical="center" shrinkToFit="1"/>
    </xf>
    <xf numFmtId="0" fontId="33" fillId="0" borderId="0" xfId="8" applyFont="1">
      <alignment vertical="center"/>
    </xf>
    <xf numFmtId="0" fontId="33" fillId="0" borderId="2" xfId="8" applyFont="1" applyBorder="1" applyAlignment="1">
      <alignment vertical="center" shrinkToFit="1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5" fillId="0" borderId="1" xfId="0" applyFont="1" applyBorder="1">
      <alignment vertical="center"/>
    </xf>
    <xf numFmtId="0" fontId="37" fillId="0" borderId="0" xfId="0" applyFont="1" applyAlignment="1">
      <alignment vertical="center" shrinkToFit="1"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vertical="center" wrapText="1"/>
    </xf>
    <xf numFmtId="0" fontId="1" fillId="0" borderId="0" xfId="5" applyFont="1" applyBorder="1" applyAlignment="1">
      <alignment vertical="center"/>
    </xf>
    <xf numFmtId="0" fontId="0" fillId="0" borderId="1" xfId="5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179" fontId="37" fillId="0" borderId="94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5" fillId="6" borderId="0" xfId="2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33" fillId="0" borderId="2" xfId="8" applyFont="1" applyBorder="1" applyAlignment="1" applyProtection="1">
      <alignment horizontal="center" vertical="center" shrinkToFit="1"/>
      <protection locked="0"/>
    </xf>
    <xf numFmtId="0" fontId="43" fillId="0" borderId="2" xfId="8" applyFont="1" applyBorder="1" applyAlignment="1" applyProtection="1">
      <alignment horizontal="center" vertical="center" shrinkToFit="1"/>
      <protection locked="0"/>
    </xf>
    <xf numFmtId="0" fontId="33" fillId="0" borderId="0" xfId="8" applyFont="1" applyProtection="1">
      <alignment vertical="center"/>
      <protection locked="0"/>
    </xf>
    <xf numFmtId="0" fontId="43" fillId="9" borderId="2" xfId="8" applyFont="1" applyFill="1" applyBorder="1" applyAlignment="1" applyProtection="1">
      <alignment horizontal="center" vertical="center" shrinkToFit="1"/>
      <protection locked="0"/>
    </xf>
    <xf numFmtId="0" fontId="33" fillId="0" borderId="2" xfId="8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179" fontId="37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52" xfId="5" applyFont="1" applyFill="1" applyBorder="1" applyAlignment="1">
      <alignment horizontal="center" vertical="center" shrinkToFit="1"/>
    </xf>
    <xf numFmtId="0" fontId="30" fillId="4" borderId="48" xfId="2" applyFont="1" applyFill="1" applyBorder="1" applyAlignment="1">
      <alignment horizontal="center" vertical="center" shrinkToFit="1"/>
    </xf>
    <xf numFmtId="0" fontId="30" fillId="4" borderId="89" xfId="2" applyFont="1" applyFill="1" applyBorder="1" applyAlignment="1">
      <alignment horizontal="center" vertical="center" shrinkToFit="1"/>
    </xf>
    <xf numFmtId="0" fontId="30" fillId="4" borderId="81" xfId="2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30" fillId="4" borderId="81" xfId="2" applyFont="1" applyFill="1" applyBorder="1" applyAlignment="1">
      <alignment horizontal="center" vertical="center" shrinkToFit="1"/>
    </xf>
    <xf numFmtId="0" fontId="13" fillId="0" borderId="79" xfId="5" applyFont="1" applyBorder="1" applyAlignment="1">
      <alignment horizontal="center" vertical="center"/>
    </xf>
    <xf numFmtId="0" fontId="25" fillId="0" borderId="52" xfId="5" applyFont="1" applyFill="1" applyBorder="1" applyAlignment="1">
      <alignment horizontal="center" vertical="center" shrinkToFit="1"/>
    </xf>
    <xf numFmtId="0" fontId="25" fillId="0" borderId="51" xfId="5" applyFont="1" applyFill="1" applyBorder="1" applyAlignment="1">
      <alignment horizontal="center" vertical="center" shrinkToFit="1"/>
    </xf>
    <xf numFmtId="0" fontId="30" fillId="4" borderId="81" xfId="2" applyFont="1" applyFill="1" applyBorder="1" applyAlignment="1">
      <alignment horizontal="center" vertical="center" shrinkToFit="1"/>
    </xf>
    <xf numFmtId="0" fontId="29" fillId="0" borderId="29" xfId="5" applyFont="1" applyFill="1" applyBorder="1" applyAlignment="1">
      <alignment horizontal="center" vertical="center" shrinkToFit="1"/>
    </xf>
    <xf numFmtId="0" fontId="31" fillId="0" borderId="64" xfId="5" applyFont="1" applyFill="1" applyBorder="1" applyAlignment="1">
      <alignment horizontal="center" vertical="center" shrinkToFit="1"/>
    </xf>
    <xf numFmtId="0" fontId="31" fillId="0" borderId="108" xfId="5" applyFont="1" applyFill="1" applyBorder="1" applyAlignment="1">
      <alignment horizontal="center" vertical="center" shrinkToFit="1"/>
    </xf>
    <xf numFmtId="0" fontId="31" fillId="0" borderId="109" xfId="5" applyFont="1" applyFill="1" applyBorder="1" applyAlignment="1">
      <alignment horizontal="center" vertical="center" shrinkToFit="1"/>
    </xf>
    <xf numFmtId="0" fontId="25" fillId="0" borderId="110" xfId="5" applyFont="1" applyFill="1" applyBorder="1" applyAlignment="1">
      <alignment horizontal="center" vertical="center" shrinkToFit="1"/>
    </xf>
    <xf numFmtId="0" fontId="25" fillId="0" borderId="6" xfId="5" applyFont="1" applyFill="1" applyBorder="1" applyAlignment="1">
      <alignment horizontal="center" vertical="center" shrinkToFit="1"/>
    </xf>
    <xf numFmtId="0" fontId="25" fillId="0" borderId="60" xfId="5" applyFont="1" applyFill="1" applyBorder="1" applyAlignment="1">
      <alignment horizontal="center" vertical="center" shrinkToFit="1"/>
    </xf>
    <xf numFmtId="0" fontId="25" fillId="0" borderId="15" xfId="5" applyFont="1" applyFill="1" applyBorder="1" applyAlignment="1">
      <alignment horizontal="center" vertical="center" shrinkToFit="1"/>
    </xf>
    <xf numFmtId="0" fontId="31" fillId="0" borderId="51" xfId="5" applyFont="1" applyFill="1" applyBorder="1" applyAlignment="1">
      <alignment horizontal="center" vertical="center" shrinkToFit="1"/>
    </xf>
    <xf numFmtId="0" fontId="31" fillId="0" borderId="52" xfId="5" applyFont="1" applyFill="1" applyBorder="1" applyAlignment="1">
      <alignment horizontal="center" vertical="center" shrinkToFit="1"/>
    </xf>
    <xf numFmtId="0" fontId="31" fillId="0" borderId="2" xfId="5" applyFont="1" applyFill="1" applyBorder="1" applyAlignment="1">
      <alignment horizontal="center" vertical="center" shrinkToFit="1"/>
    </xf>
    <xf numFmtId="178" fontId="31" fillId="0" borderId="2" xfId="5" applyNumberFormat="1" applyFont="1" applyFill="1" applyBorder="1" applyAlignment="1">
      <alignment horizontal="center" vertical="center" shrinkToFit="1"/>
    </xf>
    <xf numFmtId="176" fontId="31" fillId="0" borderId="2" xfId="5" applyNumberFormat="1" applyFont="1" applyFill="1" applyBorder="1" applyAlignment="1">
      <alignment horizontal="center" vertical="center" shrinkToFit="1"/>
    </xf>
    <xf numFmtId="176" fontId="31" fillId="0" borderId="46" xfId="5" applyNumberFormat="1" applyFont="1" applyFill="1" applyBorder="1" applyAlignment="1">
      <alignment horizontal="center" vertical="center" shrinkToFit="1"/>
    </xf>
    <xf numFmtId="176" fontId="31" fillId="0" borderId="63" xfId="5" applyNumberFormat="1" applyFont="1" applyFill="1" applyBorder="1" applyAlignment="1">
      <alignment horizontal="center" vertical="center" shrinkToFit="1"/>
    </xf>
    <xf numFmtId="176" fontId="31" fillId="0" borderId="9" xfId="5" applyNumberFormat="1" applyFont="1" applyFill="1" applyBorder="1" applyAlignment="1">
      <alignment horizontal="center" vertical="center" shrinkToFit="1"/>
    </xf>
    <xf numFmtId="0" fontId="47" fillId="0" borderId="111" xfId="2" applyFont="1" applyBorder="1" applyAlignment="1">
      <alignment horizontal="center" vertical="center" shrinkToFit="1"/>
    </xf>
    <xf numFmtId="0" fontId="26" fillId="0" borderId="113" xfId="2" applyFont="1" applyFill="1" applyBorder="1" applyAlignment="1">
      <alignment horizontal="center" vertical="center" shrinkToFit="1"/>
    </xf>
    <xf numFmtId="0" fontId="26" fillId="0" borderId="114" xfId="2" applyFont="1" applyFill="1" applyBorder="1" applyAlignment="1">
      <alignment horizontal="center" vertical="center" shrinkToFit="1"/>
    </xf>
    <xf numFmtId="0" fontId="26" fillId="0" borderId="115" xfId="2" applyFont="1" applyFill="1" applyBorder="1" applyAlignment="1">
      <alignment horizontal="center" vertical="center" shrinkToFit="1"/>
    </xf>
    <xf numFmtId="0" fontId="26" fillId="0" borderId="116" xfId="2" applyFont="1" applyFill="1" applyBorder="1" applyAlignment="1">
      <alignment horizontal="center" vertical="center" shrinkToFit="1"/>
    </xf>
    <xf numFmtId="0" fontId="26" fillId="0" borderId="112" xfId="2" applyFont="1" applyFill="1" applyBorder="1" applyAlignment="1">
      <alignment horizontal="center" vertical="center" shrinkToFit="1"/>
    </xf>
    <xf numFmtId="0" fontId="27" fillId="6" borderId="112" xfId="2" applyFont="1" applyFill="1" applyBorder="1" applyAlignment="1">
      <alignment horizontal="center" vertical="center" shrinkToFit="1"/>
    </xf>
    <xf numFmtId="0" fontId="27" fillId="0" borderId="113" xfId="2" applyFont="1" applyFill="1" applyBorder="1" applyAlignment="1">
      <alignment horizontal="center" vertical="center" shrinkToFit="1"/>
    </xf>
    <xf numFmtId="0" fontId="27" fillId="0" borderId="116" xfId="2" applyFont="1" applyFill="1" applyBorder="1" applyAlignment="1">
      <alignment horizontal="center" vertical="center" shrinkToFit="1"/>
    </xf>
    <xf numFmtId="0" fontId="27" fillId="0" borderId="115" xfId="2" applyFont="1" applyFill="1" applyBorder="1" applyAlignment="1">
      <alignment horizontal="center" vertical="center" shrinkToFit="1"/>
    </xf>
    <xf numFmtId="0" fontId="27" fillId="0" borderId="114" xfId="2" applyFont="1" applyFill="1" applyBorder="1" applyAlignment="1">
      <alignment horizontal="center" vertical="center" shrinkToFit="1"/>
    </xf>
    <xf numFmtId="0" fontId="30" fillId="8" borderId="7" xfId="2" applyFont="1" applyFill="1" applyBorder="1" applyAlignment="1">
      <alignment horizontal="center" vertical="center" shrinkToFit="1"/>
    </xf>
    <xf numFmtId="0" fontId="30" fillId="8" borderId="10" xfId="2" applyFont="1" applyFill="1" applyBorder="1" applyAlignment="1">
      <alignment horizontal="center" vertical="center" shrinkToFit="1"/>
    </xf>
    <xf numFmtId="0" fontId="30" fillId="8" borderId="81" xfId="2" applyFont="1" applyFill="1" applyBorder="1" applyAlignment="1">
      <alignment horizontal="center" vertical="center" shrinkToFit="1"/>
    </xf>
    <xf numFmtId="0" fontId="25" fillId="0" borderId="109" xfId="5" applyFont="1" applyFill="1" applyBorder="1" applyAlignment="1">
      <alignment horizontal="center" vertical="center" shrinkToFit="1"/>
    </xf>
    <xf numFmtId="0" fontId="1" fillId="0" borderId="117" xfId="5" applyFont="1" applyBorder="1" applyAlignment="1">
      <alignment vertical="center"/>
    </xf>
    <xf numFmtId="0" fontId="31" fillId="0" borderId="8" xfId="5" applyFont="1" applyFill="1" applyBorder="1" applyAlignment="1">
      <alignment horizontal="center" vertical="center" shrinkToFit="1"/>
    </xf>
    <xf numFmtId="0" fontId="31" fillId="0" borderId="118" xfId="5" applyFont="1" applyFill="1" applyBorder="1" applyAlignment="1">
      <alignment horizontal="center" vertical="center" shrinkToFit="1"/>
    </xf>
    <xf numFmtId="0" fontId="25" fillId="0" borderId="119" xfId="5" applyFont="1" applyFill="1" applyBorder="1" applyAlignment="1">
      <alignment horizontal="center" vertical="center" shrinkToFit="1"/>
    </xf>
    <xf numFmtId="0" fontId="27" fillId="0" borderId="8" xfId="5" applyFont="1" applyFill="1" applyBorder="1" applyAlignment="1">
      <alignment horizontal="center" vertical="center" shrinkToFit="1"/>
    </xf>
    <xf numFmtId="0" fontId="29" fillId="0" borderId="64" xfId="5" applyFont="1" applyFill="1" applyBorder="1" applyAlignment="1">
      <alignment horizontal="center" vertical="center" shrinkToFit="1"/>
    </xf>
    <xf numFmtId="0" fontId="29" fillId="0" borderId="120" xfId="5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9" fillId="0" borderId="9" xfId="5" applyFont="1" applyFill="1" applyBorder="1" applyAlignment="1">
      <alignment horizontal="center" vertical="center" shrinkToFit="1"/>
    </xf>
    <xf numFmtId="0" fontId="29" fillId="0" borderId="2" xfId="5" applyFont="1" applyFill="1" applyBorder="1" applyAlignment="1">
      <alignment horizontal="center" vertical="center" shrinkToFit="1"/>
    </xf>
    <xf numFmtId="0" fontId="25" fillId="0" borderId="121" xfId="5" applyFont="1" applyFill="1" applyBorder="1" applyAlignment="1">
      <alignment horizontal="center" vertical="center" shrinkToFit="1"/>
    </xf>
    <xf numFmtId="0" fontId="25" fillId="6" borderId="112" xfId="2" applyFont="1" applyFill="1" applyBorder="1" applyAlignment="1">
      <alignment horizontal="center" vertical="center" shrinkToFit="1"/>
    </xf>
    <xf numFmtId="0" fontId="25" fillId="0" borderId="113" xfId="5" applyFont="1" applyFill="1" applyBorder="1" applyAlignment="1">
      <alignment horizontal="center" vertical="center" shrinkToFit="1"/>
    </xf>
    <xf numFmtId="0" fontId="25" fillId="0" borderId="114" xfId="5" applyFont="1" applyFill="1" applyBorder="1" applyAlignment="1">
      <alignment horizontal="center" vertical="center" shrinkToFit="1"/>
    </xf>
    <xf numFmtId="0" fontId="25" fillId="6" borderId="116" xfId="2" applyFont="1" applyFill="1" applyBorder="1" applyAlignment="1">
      <alignment horizontal="center" vertical="center" shrinkToFit="1"/>
    </xf>
    <xf numFmtId="0" fontId="25" fillId="0" borderId="115" xfId="5" applyFont="1" applyFill="1" applyBorder="1" applyAlignment="1">
      <alignment horizontal="center" vertical="center" shrinkToFit="1"/>
    </xf>
    <xf numFmtId="0" fontId="25" fillId="6" borderId="114" xfId="2" applyFont="1" applyFill="1" applyBorder="1" applyAlignment="1">
      <alignment horizontal="center" vertical="center" shrinkToFit="1"/>
    </xf>
    <xf numFmtId="0" fontId="47" fillId="0" borderId="82" xfId="2" applyFont="1" applyBorder="1" applyAlignment="1">
      <alignment horizontal="center" vertical="center" shrinkToFit="1"/>
    </xf>
    <xf numFmtId="0" fontId="28" fillId="0" borderId="6" xfId="2" applyFont="1" applyFill="1" applyBorder="1" applyAlignment="1">
      <alignment horizontal="center" vertical="center" shrinkToFit="1"/>
    </xf>
    <xf numFmtId="0" fontId="25" fillId="6" borderId="17" xfId="2" applyFont="1" applyFill="1" applyBorder="1" applyAlignment="1">
      <alignment horizontal="center" vertical="center" shrinkToFit="1"/>
    </xf>
    <xf numFmtId="0" fontId="27" fillId="0" borderId="55" xfId="2" applyFont="1" applyFill="1" applyBorder="1" applyAlignment="1">
      <alignment horizontal="center" vertical="center" shrinkToFit="1"/>
    </xf>
    <xf numFmtId="176" fontId="25" fillId="6" borderId="55" xfId="2" applyNumberFormat="1" applyFont="1" applyFill="1" applyBorder="1" applyAlignment="1">
      <alignment horizontal="center" vertical="center" shrinkToFit="1"/>
    </xf>
    <xf numFmtId="0" fontId="47" fillId="0" borderId="36" xfId="2" applyFont="1" applyBorder="1" applyAlignment="1">
      <alignment horizontal="center" vertical="center" shrinkToFit="1"/>
    </xf>
    <xf numFmtId="0" fontId="47" fillId="0" borderId="122" xfId="2" applyFont="1" applyBorder="1" applyAlignment="1">
      <alignment horizontal="center" vertical="center" shrinkToFit="1"/>
    </xf>
    <xf numFmtId="0" fontId="47" fillId="0" borderId="39" xfId="2" applyFont="1" applyBorder="1" applyAlignment="1">
      <alignment horizontal="center" vertical="center" shrinkToFit="1"/>
    </xf>
    <xf numFmtId="0" fontId="48" fillId="6" borderId="112" xfId="2" applyFont="1" applyFill="1" applyBorder="1" applyAlignment="1">
      <alignment horizontal="center" vertical="center" shrinkToFit="1"/>
    </xf>
    <xf numFmtId="0" fontId="3" fillId="0" borderId="0" xfId="0" quotePrefix="1" applyFont="1">
      <alignment vertical="center"/>
    </xf>
    <xf numFmtId="0" fontId="45" fillId="0" borderId="38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7" fontId="3" fillId="2" borderId="7" xfId="0" applyNumberFormat="1" applyFont="1" applyFill="1" applyBorder="1" applyAlignment="1">
      <alignment horizontal="center" vertical="center" shrinkToFit="1"/>
    </xf>
    <xf numFmtId="177" fontId="3" fillId="2" borderId="8" xfId="0" applyNumberFormat="1" applyFont="1" applyFill="1" applyBorder="1" applyAlignment="1">
      <alignment horizontal="center" vertical="center" shrinkToFit="1"/>
    </xf>
    <xf numFmtId="177" fontId="3" fillId="2" borderId="2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7" fontId="3" fillId="2" borderId="10" xfId="0" applyNumberFormat="1" applyFont="1" applyFill="1" applyBorder="1" applyAlignment="1">
      <alignment horizontal="center" vertical="center" shrinkToFit="1"/>
    </xf>
    <xf numFmtId="177" fontId="3" fillId="2" borderId="1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177" fontId="3" fillId="2" borderId="56" xfId="0" applyNumberFormat="1" applyFont="1" applyFill="1" applyBorder="1" applyAlignment="1">
      <alignment horizontal="center" vertical="center" shrinkToFit="1"/>
    </xf>
    <xf numFmtId="177" fontId="3" fillId="2" borderId="61" xfId="0" applyNumberFormat="1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/>
    </xf>
    <xf numFmtId="14" fontId="3" fillId="2" borderId="56" xfId="0" applyNumberFormat="1" applyFont="1" applyFill="1" applyBorder="1" applyAlignment="1">
      <alignment horizontal="center" vertical="center"/>
    </xf>
    <xf numFmtId="0" fontId="3" fillId="3" borderId="96" xfId="0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horizontal="center" vertical="center"/>
    </xf>
    <xf numFmtId="0" fontId="3" fillId="3" borderId="98" xfId="0" applyFont="1" applyFill="1" applyBorder="1" applyAlignment="1">
      <alignment horizontal="center" vertical="center"/>
    </xf>
    <xf numFmtId="0" fontId="3" fillId="3" borderId="100" xfId="0" applyFont="1" applyFill="1" applyBorder="1" applyAlignment="1">
      <alignment horizontal="center" vertical="center"/>
    </xf>
    <xf numFmtId="0" fontId="3" fillId="3" borderId="99" xfId="0" applyFont="1" applyFill="1" applyBorder="1" applyAlignment="1">
      <alignment horizontal="center" vertical="center"/>
    </xf>
    <xf numFmtId="14" fontId="3" fillId="2" borderId="100" xfId="0" applyNumberFormat="1" applyFont="1" applyFill="1" applyBorder="1" applyAlignment="1">
      <alignment horizontal="center" vertical="center"/>
    </xf>
    <xf numFmtId="177" fontId="3" fillId="2" borderId="100" xfId="0" applyNumberFormat="1" applyFont="1" applyFill="1" applyBorder="1" applyAlignment="1">
      <alignment horizontal="center" vertical="center" shrinkToFit="1"/>
    </xf>
    <xf numFmtId="177" fontId="3" fillId="2" borderId="101" xfId="0" applyNumberFormat="1" applyFont="1" applyFill="1" applyBorder="1" applyAlignment="1">
      <alignment horizontal="center" vertical="center" shrinkToFit="1"/>
    </xf>
    <xf numFmtId="0" fontId="3" fillId="2" borderId="99" xfId="0" applyFont="1" applyFill="1" applyBorder="1" applyAlignment="1">
      <alignment horizontal="center" vertical="center" shrinkToFit="1"/>
    </xf>
    <xf numFmtId="0" fontId="3" fillId="2" borderId="97" xfId="0" applyFont="1" applyFill="1" applyBorder="1" applyAlignment="1">
      <alignment horizontal="center" vertical="center" shrinkToFit="1"/>
    </xf>
    <xf numFmtId="0" fontId="3" fillId="2" borderId="98" xfId="0" applyFont="1" applyFill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1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1" fillId="0" borderId="6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shrinkToFit="1"/>
    </xf>
    <xf numFmtId="0" fontId="0" fillId="3" borderId="51" xfId="0" applyFont="1" applyFill="1" applyBorder="1" applyAlignment="1">
      <alignment horizontal="center" vertical="center" shrinkToFit="1"/>
    </xf>
    <xf numFmtId="0" fontId="0" fillId="3" borderId="52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11" borderId="7" xfId="0" applyNumberFormat="1" applyFont="1" applyFill="1" applyBorder="1" applyAlignment="1">
      <alignment horizontal="center" vertical="center" shrinkToFit="1"/>
    </xf>
    <xf numFmtId="177" fontId="3" fillId="11" borderId="8" xfId="0" applyNumberFormat="1" applyFont="1" applyFill="1" applyBorder="1" applyAlignment="1">
      <alignment horizontal="center" vertical="center" shrinkToFit="1"/>
    </xf>
    <xf numFmtId="177" fontId="3" fillId="11" borderId="2" xfId="0" applyNumberFormat="1" applyFont="1" applyFill="1" applyBorder="1" applyAlignment="1">
      <alignment horizontal="center" vertical="center" shrinkToFit="1"/>
    </xf>
    <xf numFmtId="177" fontId="3" fillId="11" borderId="9" xfId="0" applyNumberFormat="1" applyFont="1" applyFill="1" applyBorder="1" applyAlignment="1">
      <alignment horizontal="center" vertical="center" shrinkToFit="1"/>
    </xf>
    <xf numFmtId="177" fontId="3" fillId="11" borderId="10" xfId="0" applyNumberFormat="1" applyFont="1" applyFill="1" applyBorder="1" applyAlignment="1">
      <alignment horizontal="center" vertical="center" shrinkToFit="1"/>
    </xf>
    <xf numFmtId="177" fontId="3" fillId="11" borderId="11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77" fontId="3" fillId="2" borderId="22" xfId="0" applyNumberFormat="1" applyFont="1" applyFill="1" applyBorder="1" applyAlignment="1">
      <alignment horizontal="center" vertical="center" shrinkToFit="1"/>
    </xf>
    <xf numFmtId="177" fontId="3" fillId="2" borderId="23" xfId="0" applyNumberFormat="1" applyFont="1" applyFill="1" applyBorder="1" applyAlignment="1">
      <alignment horizontal="center" vertical="center" shrinkToFit="1"/>
    </xf>
    <xf numFmtId="177" fontId="3" fillId="2" borderId="30" xfId="0" applyNumberFormat="1" applyFont="1" applyFill="1" applyBorder="1" applyAlignment="1">
      <alignment horizontal="center" vertical="center" shrinkToFit="1"/>
    </xf>
    <xf numFmtId="177" fontId="3" fillId="2" borderId="4" xfId="0" applyNumberFormat="1" applyFont="1" applyFill="1" applyBorder="1" applyAlignment="1">
      <alignment horizontal="center" vertical="center" shrinkToFit="1"/>
    </xf>
    <xf numFmtId="177" fontId="3" fillId="2" borderId="0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5" xfId="0" applyNumberFormat="1" applyFont="1" applyFill="1" applyBorder="1" applyAlignment="1">
      <alignment horizontal="center" vertical="center" shrinkToFit="1"/>
    </xf>
    <xf numFmtId="177" fontId="3" fillId="2" borderId="6" xfId="0" applyNumberFormat="1" applyFont="1" applyFill="1" applyBorder="1" applyAlignment="1">
      <alignment horizontal="center" vertical="center" shrinkToFit="1"/>
    </xf>
    <xf numFmtId="177" fontId="3" fillId="2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41" fillId="0" borderId="6" xfId="0" applyFont="1" applyBorder="1" applyAlignment="1">
      <alignment horizontal="left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180" fontId="3" fillId="2" borderId="7" xfId="0" applyNumberFormat="1" applyFont="1" applyFill="1" applyBorder="1" applyAlignment="1">
      <alignment horizontal="center" vertical="center" shrinkToFit="1"/>
    </xf>
    <xf numFmtId="180" fontId="3" fillId="2" borderId="2" xfId="0" applyNumberFormat="1" applyFont="1" applyFill="1" applyBorder="1" applyAlignment="1">
      <alignment horizontal="center" vertical="center" shrinkToFit="1"/>
    </xf>
    <xf numFmtId="180" fontId="3" fillId="2" borderId="10" xfId="0" applyNumberFormat="1" applyFont="1" applyFill="1" applyBorder="1" applyAlignment="1">
      <alignment horizontal="center" vertical="center" shrinkToFit="1"/>
    </xf>
    <xf numFmtId="180" fontId="3" fillId="2" borderId="56" xfId="0" applyNumberFormat="1" applyFont="1" applyFill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7" fillId="0" borderId="92" xfId="0" applyFont="1" applyBorder="1" applyAlignment="1">
      <alignment horizontal="center" vertical="center" shrinkToFit="1"/>
    </xf>
    <xf numFmtId="0" fontId="37" fillId="0" borderId="94" xfId="0" applyFont="1" applyBorder="1" applyAlignment="1">
      <alignment horizontal="center" vertical="center" shrinkToFit="1"/>
    </xf>
    <xf numFmtId="0" fontId="37" fillId="0" borderId="93" xfId="0" applyFont="1" applyBorder="1" applyAlignment="1">
      <alignment horizontal="center" vertical="center" shrinkToFit="1"/>
    </xf>
    <xf numFmtId="179" fontId="37" fillId="0" borderId="4" xfId="0" applyNumberFormat="1" applyFont="1" applyBorder="1" applyAlignment="1">
      <alignment horizontal="center" vertical="center" shrinkToFit="1"/>
    </xf>
    <xf numFmtId="179" fontId="37" fillId="0" borderId="0" xfId="0" applyNumberFormat="1" applyFont="1" applyBorder="1" applyAlignment="1">
      <alignment horizontal="center" vertical="center" shrinkToFit="1"/>
    </xf>
    <xf numFmtId="179" fontId="37" fillId="0" borderId="14" xfId="0" applyNumberFormat="1" applyFont="1" applyBorder="1" applyAlignment="1">
      <alignment horizontal="center" vertical="center" shrinkToFit="1"/>
    </xf>
    <xf numFmtId="179" fontId="37" fillId="0" borderId="5" xfId="0" applyNumberFormat="1" applyFont="1" applyBorder="1" applyAlignment="1">
      <alignment horizontal="center" vertical="center" shrinkToFit="1"/>
    </xf>
    <xf numFmtId="179" fontId="37" fillId="0" borderId="6" xfId="0" applyNumberFormat="1" applyFont="1" applyBorder="1" applyAlignment="1">
      <alignment horizontal="center" vertical="center" shrinkToFit="1"/>
    </xf>
    <xf numFmtId="179" fontId="37" fillId="0" borderId="15" xfId="0" applyNumberFormat="1" applyFont="1" applyBorder="1" applyAlignment="1">
      <alignment horizontal="center" vertical="center" shrinkToFit="1"/>
    </xf>
    <xf numFmtId="179" fontId="37" fillId="0" borderId="1" xfId="0" applyNumberFormat="1" applyFont="1" applyBorder="1" applyAlignment="1">
      <alignment horizontal="center" vertical="center" shrinkToFit="1"/>
    </xf>
    <xf numFmtId="179" fontId="37" fillId="0" borderId="17" xfId="0" applyNumberFormat="1" applyFont="1" applyBorder="1" applyAlignment="1">
      <alignment horizontal="center" vertical="center" shrinkToFit="1"/>
    </xf>
    <xf numFmtId="179" fontId="37" fillId="0" borderId="37" xfId="0" applyNumberFormat="1" applyFont="1" applyBorder="1" applyAlignment="1">
      <alignment horizontal="center" vertical="center" shrinkToFit="1"/>
    </xf>
    <xf numFmtId="179" fontId="37" fillId="0" borderId="23" xfId="0" applyNumberFormat="1" applyFont="1" applyBorder="1" applyAlignment="1">
      <alignment horizontal="center" vertical="center" shrinkToFit="1"/>
    </xf>
    <xf numFmtId="179" fontId="37" fillId="0" borderId="24" xfId="0" applyNumberFormat="1" applyFont="1" applyBorder="1" applyAlignment="1">
      <alignment horizontal="center" vertical="center" shrinkToFit="1"/>
    </xf>
    <xf numFmtId="179" fontId="37" fillId="0" borderId="38" xfId="0" applyNumberFormat="1" applyFont="1" applyBorder="1" applyAlignment="1">
      <alignment horizontal="center" vertical="center" shrinkToFit="1"/>
    </xf>
    <xf numFmtId="179" fontId="37" fillId="0" borderId="25" xfId="0" applyNumberFormat="1" applyFont="1" applyBorder="1" applyAlignment="1">
      <alignment horizontal="center" vertical="center" shrinkToFit="1"/>
    </xf>
    <xf numFmtId="179" fontId="37" fillId="0" borderId="39" xfId="0" applyNumberFormat="1" applyFont="1" applyBorder="1" applyAlignment="1">
      <alignment horizontal="center" vertical="center" shrinkToFit="1"/>
    </xf>
    <xf numFmtId="179" fontId="37" fillId="0" borderId="26" xfId="0" applyNumberFormat="1" applyFont="1" applyBorder="1" applyAlignment="1">
      <alignment horizontal="center" vertical="center" shrinkToFit="1"/>
    </xf>
    <xf numFmtId="179" fontId="37" fillId="0" borderId="21" xfId="0" applyNumberFormat="1" applyFont="1" applyBorder="1" applyAlignment="1">
      <alignment horizontal="center" vertical="center" shrinkToFit="1"/>
    </xf>
    <xf numFmtId="179" fontId="37" fillId="0" borderId="19" xfId="0" applyNumberFormat="1" applyFont="1" applyBorder="1" applyAlignment="1">
      <alignment horizontal="center" vertical="center" shrinkToFit="1"/>
    </xf>
    <xf numFmtId="179" fontId="37" fillId="0" borderId="27" xfId="0" applyNumberFormat="1" applyFont="1" applyBorder="1" applyAlignment="1">
      <alignment horizontal="center" vertical="center" shrinkToFit="1"/>
    </xf>
    <xf numFmtId="179" fontId="37" fillId="0" borderId="44" xfId="0" applyNumberFormat="1" applyFont="1" applyBorder="1" applyAlignment="1">
      <alignment horizontal="center" vertical="center" shrinkToFit="1"/>
    </xf>
    <xf numFmtId="0" fontId="38" fillId="10" borderId="0" xfId="0" applyFont="1" applyFill="1" applyAlignment="1">
      <alignment horizontal="left" vertical="center" wrapText="1"/>
    </xf>
    <xf numFmtId="0" fontId="35" fillId="0" borderId="92" xfId="0" applyFont="1" applyBorder="1" applyAlignment="1">
      <alignment horizontal="center" vertical="center" textRotation="255" shrinkToFit="1"/>
    </xf>
    <xf numFmtId="0" fontId="35" fillId="0" borderId="93" xfId="0" applyFont="1" applyBorder="1" applyAlignment="1">
      <alignment horizontal="center" vertical="center" textRotation="255" shrinkToFit="1"/>
    </xf>
    <xf numFmtId="0" fontId="35" fillId="0" borderId="94" xfId="0" applyFont="1" applyBorder="1" applyAlignment="1">
      <alignment horizontal="center" vertical="center" textRotation="255" shrinkToFit="1"/>
    </xf>
    <xf numFmtId="179" fontId="37" fillId="0" borderId="90" xfId="0" applyNumberFormat="1" applyFont="1" applyBorder="1" applyAlignment="1">
      <alignment horizontal="center" vertical="center" shrinkToFit="1"/>
    </xf>
    <xf numFmtId="179" fontId="37" fillId="0" borderId="30" xfId="0" applyNumberFormat="1" applyFont="1" applyBorder="1" applyAlignment="1">
      <alignment horizontal="center" vertical="center" shrinkToFit="1"/>
    </xf>
    <xf numFmtId="0" fontId="39" fillId="9" borderId="0" xfId="0" applyFont="1" applyFill="1" applyAlignment="1">
      <alignment horizontal="center" vertical="center" wrapText="1"/>
    </xf>
    <xf numFmtId="0" fontId="37" fillId="0" borderId="37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179" fontId="37" fillId="0" borderId="91" xfId="0" applyNumberFormat="1" applyFont="1" applyBorder="1" applyAlignment="1">
      <alignment horizontal="center" vertical="center" shrinkToFit="1"/>
    </xf>
    <xf numFmtId="38" fontId="12" fillId="0" borderId="0" xfId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 shrinkToFit="1"/>
    </xf>
    <xf numFmtId="179" fontId="3" fillId="0" borderId="6" xfId="0" applyNumberFormat="1" applyFont="1" applyBorder="1" applyAlignment="1">
      <alignment horizontal="center" vertical="center" shrinkToFit="1"/>
    </xf>
    <xf numFmtId="179" fontId="3" fillId="0" borderId="15" xfId="0" applyNumberFormat="1" applyFont="1" applyBorder="1" applyAlignment="1">
      <alignment horizontal="center" vertical="center" shrinkToFit="1"/>
    </xf>
    <xf numFmtId="179" fontId="3" fillId="0" borderId="25" xfId="0" applyNumberFormat="1" applyFont="1" applyBorder="1" applyAlignment="1">
      <alignment horizontal="center" vertical="center" shrinkToFit="1"/>
    </xf>
    <xf numFmtId="179" fontId="3" fillId="0" borderId="26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 shrinkToFit="1"/>
    </xf>
    <xf numFmtId="179" fontId="3" fillId="0" borderId="19" xfId="0" applyNumberFormat="1" applyFont="1" applyBorder="1" applyAlignment="1">
      <alignment horizontal="center" vertical="center" shrinkToFit="1"/>
    </xf>
    <xf numFmtId="179" fontId="3" fillId="0" borderId="27" xfId="0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7" xfId="0" applyNumberFormat="1" applyFont="1" applyBorder="1" applyAlignment="1">
      <alignment horizontal="center" vertical="center" shrinkToFit="1"/>
    </xf>
    <xf numFmtId="179" fontId="3" fillId="0" borderId="8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 shrinkToFit="1"/>
    </xf>
    <xf numFmtId="179" fontId="3" fillId="0" borderId="11" xfId="0" applyNumberFormat="1" applyFont="1" applyBorder="1" applyAlignment="1">
      <alignment horizontal="center" vertical="center" shrinkToFit="1"/>
    </xf>
    <xf numFmtId="179" fontId="3" fillId="0" borderId="7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80" fontId="3" fillId="0" borderId="7" xfId="1" applyNumberFormat="1" applyFont="1" applyBorder="1" applyAlignment="1">
      <alignment horizontal="center" vertical="center" shrinkToFit="1"/>
    </xf>
    <xf numFmtId="180" fontId="3" fillId="0" borderId="2" xfId="1" applyNumberFormat="1" applyFont="1" applyBorder="1" applyAlignment="1">
      <alignment horizontal="center" vertical="center" shrinkToFit="1"/>
    </xf>
    <xf numFmtId="180" fontId="3" fillId="0" borderId="10" xfId="1" applyNumberFormat="1" applyFont="1" applyBorder="1" applyAlignment="1">
      <alignment horizontal="center" vertical="center" shrinkToFit="1"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left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44" xfId="0" applyNumberFormat="1" applyFont="1" applyBorder="1" applyAlignment="1">
      <alignment horizontal="center" vertical="center"/>
    </xf>
    <xf numFmtId="179" fontId="3" fillId="0" borderId="40" xfId="0" applyNumberFormat="1" applyFont="1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horizontal="center" vertical="center" shrinkToFit="1"/>
    </xf>
    <xf numFmtId="179" fontId="3" fillId="0" borderId="45" xfId="0" applyNumberFormat="1" applyFont="1" applyFill="1" applyBorder="1" applyAlignment="1">
      <alignment horizontal="center" vertical="center" shrinkToFit="1"/>
    </xf>
    <xf numFmtId="179" fontId="3" fillId="0" borderId="72" xfId="0" applyNumberFormat="1" applyFont="1" applyFill="1" applyBorder="1" applyAlignment="1">
      <alignment horizontal="center" vertical="center" shrinkToFit="1"/>
    </xf>
    <xf numFmtId="179" fontId="3" fillId="0" borderId="33" xfId="0" applyNumberFormat="1" applyFont="1" applyFill="1" applyBorder="1" applyAlignment="1">
      <alignment horizontal="center" vertical="center" shrinkToFit="1"/>
    </xf>
    <xf numFmtId="179" fontId="3" fillId="0" borderId="34" xfId="0" applyNumberFormat="1" applyFont="1" applyFill="1" applyBorder="1" applyAlignment="1">
      <alignment horizontal="center" vertical="center" shrinkToFit="1"/>
    </xf>
    <xf numFmtId="179" fontId="3" fillId="0" borderId="39" xfId="0" applyNumberFormat="1" applyFont="1" applyFill="1" applyBorder="1" applyAlignment="1">
      <alignment horizontal="center" vertical="center" shrinkToFit="1"/>
    </xf>
    <xf numFmtId="179" fontId="3" fillId="0" borderId="6" xfId="0" applyNumberFormat="1" applyFont="1" applyFill="1" applyBorder="1" applyAlignment="1">
      <alignment horizontal="center" vertical="center" shrinkToFit="1"/>
    </xf>
    <xf numFmtId="179" fontId="3" fillId="0" borderId="15" xfId="0" applyNumberFormat="1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179" fontId="6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3" fillId="0" borderId="0" xfId="0" applyNumberFormat="1" applyFont="1" applyAlignment="1">
      <alignment horizontal="left" vertical="center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 shrinkToFit="1"/>
    </xf>
    <xf numFmtId="0" fontId="23" fillId="0" borderId="74" xfId="0" applyFont="1" applyFill="1" applyBorder="1" applyAlignment="1">
      <alignment horizontal="center" vertical="center" shrinkToFit="1"/>
    </xf>
    <xf numFmtId="0" fontId="23" fillId="0" borderId="75" xfId="0" applyFont="1" applyFill="1" applyBorder="1" applyAlignment="1">
      <alignment horizontal="center" vertical="center" shrinkToFit="1"/>
    </xf>
    <xf numFmtId="179" fontId="3" fillId="0" borderId="12" xfId="0" applyNumberFormat="1" applyFont="1" applyFill="1" applyBorder="1" applyAlignment="1">
      <alignment horizontal="center" vertical="center" shrinkToFit="1"/>
    </xf>
    <xf numFmtId="179" fontId="3" fillId="0" borderId="41" xfId="0" applyNumberFormat="1" applyFont="1" applyFill="1" applyBorder="1" applyAlignment="1">
      <alignment horizontal="center" vertical="center" shrinkToFit="1"/>
    </xf>
    <xf numFmtId="179" fontId="3" fillId="0" borderId="41" xfId="0" applyNumberFormat="1" applyFont="1" applyFill="1" applyBorder="1" applyAlignment="1">
      <alignment horizontal="left" vertical="center"/>
    </xf>
    <xf numFmtId="179" fontId="3" fillId="0" borderId="18" xfId="0" applyNumberFormat="1" applyFont="1" applyFill="1" applyBorder="1" applyAlignment="1">
      <alignment horizontal="left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179" fontId="3" fillId="0" borderId="77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77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left" vertical="center"/>
    </xf>
    <xf numFmtId="179" fontId="12" fillId="0" borderId="0" xfId="0" applyNumberFormat="1" applyFont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 shrinkToFit="1"/>
    </xf>
    <xf numFmtId="180" fontId="3" fillId="0" borderId="2" xfId="0" applyNumberFormat="1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3" fillId="0" borderId="25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 shrinkToFit="1"/>
    </xf>
    <xf numFmtId="180" fontId="3" fillId="0" borderId="23" xfId="0" applyNumberFormat="1" applyFont="1" applyBorder="1" applyAlignment="1">
      <alignment horizontal="center" vertical="center" shrinkToFit="1"/>
    </xf>
    <xf numFmtId="180" fontId="3" fillId="0" borderId="24" xfId="0" applyNumberFormat="1" applyFont="1" applyBorder="1" applyAlignment="1">
      <alignment horizontal="center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180" fontId="3" fillId="0" borderId="0" xfId="0" applyNumberFormat="1" applyFont="1" applyBorder="1" applyAlignment="1">
      <alignment horizontal="center" vertical="center" shrinkToFit="1"/>
    </xf>
    <xf numFmtId="180" fontId="3" fillId="0" borderId="25" xfId="0" applyNumberFormat="1" applyFont="1" applyBorder="1" applyAlignment="1">
      <alignment horizontal="center" vertical="center" shrinkToFit="1"/>
    </xf>
    <xf numFmtId="180" fontId="3" fillId="0" borderId="5" xfId="0" applyNumberFormat="1" applyFont="1" applyBorder="1" applyAlignment="1">
      <alignment horizontal="center" vertical="center" shrinkToFit="1"/>
    </xf>
    <xf numFmtId="180" fontId="3" fillId="0" borderId="6" xfId="0" applyNumberFormat="1" applyFont="1" applyBorder="1" applyAlignment="1">
      <alignment horizontal="center" vertical="center" shrinkToFit="1"/>
    </xf>
    <xf numFmtId="180" fontId="3" fillId="0" borderId="26" xfId="0" applyNumberFormat="1" applyFont="1" applyBorder="1" applyAlignment="1">
      <alignment horizontal="center" vertical="center" shrinkToFit="1"/>
    </xf>
    <xf numFmtId="179" fontId="3" fillId="0" borderId="22" xfId="0" applyNumberFormat="1" applyFont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center" vertical="center" shrinkToFit="1"/>
    </xf>
    <xf numFmtId="179" fontId="3" fillId="0" borderId="30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 shrinkToFit="1"/>
    </xf>
    <xf numFmtId="179" fontId="3" fillId="0" borderId="17" xfId="0" applyNumberFormat="1" applyFont="1" applyBorder="1" applyAlignment="1">
      <alignment horizontal="center" vertical="center" shrinkToFit="1"/>
    </xf>
    <xf numFmtId="179" fontId="3" fillId="0" borderId="37" xfId="0" applyNumberFormat="1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180" fontId="3" fillId="0" borderId="22" xfId="1" applyNumberFormat="1" applyFont="1" applyBorder="1" applyAlignment="1">
      <alignment horizontal="center" vertical="center" shrinkToFit="1"/>
    </xf>
    <xf numFmtId="180" fontId="3" fillId="0" borderId="23" xfId="1" applyNumberFormat="1" applyFont="1" applyBorder="1" applyAlignment="1">
      <alignment horizontal="center" vertical="center" shrinkToFit="1"/>
    </xf>
    <xf numFmtId="180" fontId="3" fillId="0" borderId="24" xfId="1" applyNumberFormat="1" applyFont="1" applyBorder="1" applyAlignment="1">
      <alignment horizontal="center" vertical="center" shrinkToFit="1"/>
    </xf>
    <xf numFmtId="180" fontId="3" fillId="0" borderId="4" xfId="1" applyNumberFormat="1" applyFont="1" applyBorder="1" applyAlignment="1">
      <alignment horizontal="center" vertical="center" shrinkToFit="1"/>
    </xf>
    <xf numFmtId="180" fontId="3" fillId="0" borderId="0" xfId="1" applyNumberFormat="1" applyFont="1" applyBorder="1" applyAlignment="1">
      <alignment horizontal="center" vertical="center" shrinkToFit="1"/>
    </xf>
    <xf numFmtId="180" fontId="3" fillId="0" borderId="25" xfId="1" applyNumberFormat="1" applyFont="1" applyBorder="1" applyAlignment="1">
      <alignment horizontal="center" vertical="center" shrinkToFit="1"/>
    </xf>
    <xf numFmtId="180" fontId="3" fillId="0" borderId="5" xfId="1" applyNumberFormat="1" applyFont="1" applyBorder="1" applyAlignment="1">
      <alignment horizontal="center" vertical="center" shrinkToFit="1"/>
    </xf>
    <xf numFmtId="180" fontId="3" fillId="0" borderId="6" xfId="1" applyNumberFormat="1" applyFont="1" applyBorder="1" applyAlignment="1">
      <alignment horizontal="center" vertical="center" shrinkToFit="1"/>
    </xf>
    <xf numFmtId="180" fontId="3" fillId="0" borderId="26" xfId="1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3" fillId="0" borderId="49" xfId="5" applyFont="1" applyFill="1" applyBorder="1" applyAlignment="1">
      <alignment horizontal="center" vertical="center" shrinkToFit="1"/>
    </xf>
    <xf numFmtId="0" fontId="13" fillId="0" borderId="7" xfId="5" applyFont="1" applyFill="1" applyBorder="1" applyAlignment="1">
      <alignment horizontal="center" vertical="center" shrinkToFit="1"/>
    </xf>
    <xf numFmtId="0" fontId="13" fillId="0" borderId="8" xfId="5" applyFont="1" applyFill="1" applyBorder="1" applyAlignment="1">
      <alignment horizontal="center" vertical="center" shrinkToFit="1"/>
    </xf>
    <xf numFmtId="0" fontId="25" fillId="0" borderId="62" xfId="5" applyFont="1" applyFill="1" applyBorder="1" applyAlignment="1">
      <alignment horizontal="center" vertical="center" shrinkToFit="1"/>
    </xf>
    <xf numFmtId="0" fontId="25" fillId="0" borderId="7" xfId="5" applyFont="1" applyFill="1" applyBorder="1" applyAlignment="1">
      <alignment horizontal="center" vertical="center" shrinkToFit="1"/>
    </xf>
    <xf numFmtId="0" fontId="25" fillId="0" borderId="47" xfId="5" applyFont="1" applyFill="1" applyBorder="1" applyAlignment="1">
      <alignment horizontal="center" vertical="center" shrinkToFit="1"/>
    </xf>
    <xf numFmtId="0" fontId="25" fillId="0" borderId="8" xfId="5" applyFont="1" applyFill="1" applyBorder="1" applyAlignment="1">
      <alignment horizontal="center" vertical="center" shrinkToFit="1"/>
    </xf>
    <xf numFmtId="0" fontId="25" fillId="0" borderId="49" xfId="5" applyFont="1" applyFill="1" applyBorder="1" applyAlignment="1">
      <alignment horizontal="center" vertical="center" shrinkToFit="1"/>
    </xf>
    <xf numFmtId="0" fontId="25" fillId="0" borderId="37" xfId="5" applyFont="1" applyFill="1" applyBorder="1" applyAlignment="1">
      <alignment horizontal="center" vertical="center" shrinkToFit="1"/>
    </xf>
    <xf numFmtId="0" fontId="25" fillId="0" borderId="23" xfId="5" applyFont="1" applyFill="1" applyBorder="1" applyAlignment="1">
      <alignment horizontal="center" vertical="center" shrinkToFit="1"/>
    </xf>
    <xf numFmtId="0" fontId="25" fillId="0" borderId="30" xfId="5" applyFont="1" applyFill="1" applyBorder="1" applyAlignment="1">
      <alignment horizontal="center" vertical="center" shrinkToFit="1"/>
    </xf>
    <xf numFmtId="0" fontId="25" fillId="0" borderId="78" xfId="5" applyFont="1" applyFill="1" applyBorder="1" applyAlignment="1">
      <alignment horizontal="center" vertical="center" shrinkToFit="1"/>
    </xf>
    <xf numFmtId="0" fontId="25" fillId="0" borderId="48" xfId="5" applyFont="1" applyFill="1" applyBorder="1" applyAlignment="1">
      <alignment horizontal="center" vertical="center" shrinkToFit="1"/>
    </xf>
    <xf numFmtId="0" fontId="25" fillId="0" borderId="53" xfId="5" applyFont="1" applyFill="1" applyBorder="1" applyAlignment="1">
      <alignment horizontal="center" vertical="center" shrinkToFit="1"/>
    </xf>
    <xf numFmtId="0" fontId="25" fillId="0" borderId="50" xfId="5" applyFont="1" applyFill="1" applyBorder="1" applyAlignment="1">
      <alignment horizontal="center" vertical="center" shrinkToFit="1"/>
    </xf>
    <xf numFmtId="0" fontId="25" fillId="0" borderId="51" xfId="5" applyFont="1" applyFill="1" applyBorder="1" applyAlignment="1">
      <alignment horizontal="center" vertical="center" shrinkToFit="1"/>
    </xf>
    <xf numFmtId="0" fontId="25" fillId="0" borderId="52" xfId="5" applyFont="1" applyFill="1" applyBorder="1" applyAlignment="1">
      <alignment horizontal="center" vertical="center" shrinkToFit="1"/>
    </xf>
    <xf numFmtId="0" fontId="25" fillId="0" borderId="63" xfId="5" applyFont="1" applyFill="1" applyBorder="1" applyAlignment="1">
      <alignment horizontal="center" vertical="center" shrinkToFit="1"/>
    </xf>
    <xf numFmtId="0" fontId="24" fillId="0" borderId="86" xfId="2" applyFont="1" applyBorder="1" applyAlignment="1">
      <alignment horizontal="center" vertical="center" shrinkToFit="1"/>
    </xf>
    <xf numFmtId="0" fontId="24" fillId="0" borderId="79" xfId="2" applyFont="1" applyBorder="1" applyAlignment="1">
      <alignment horizontal="center" vertical="center" shrinkToFit="1"/>
    </xf>
    <xf numFmtId="0" fontId="18" fillId="4" borderId="23" xfId="2" applyFont="1" applyFill="1" applyBorder="1" applyAlignment="1">
      <alignment horizontal="center" vertical="center" wrapText="1" shrinkToFit="1"/>
    </xf>
    <xf numFmtId="0" fontId="18" fillId="4" borderId="3" xfId="2" applyFont="1" applyFill="1" applyBorder="1" applyAlignment="1">
      <alignment horizontal="center" vertical="center" wrapText="1" shrinkToFit="1"/>
    </xf>
    <xf numFmtId="0" fontId="30" fillId="4" borderId="7" xfId="2" applyFont="1" applyFill="1" applyBorder="1" applyAlignment="1">
      <alignment horizontal="center" vertical="center" shrinkToFit="1"/>
    </xf>
    <xf numFmtId="0" fontId="30" fillId="4" borderId="89" xfId="2" applyFont="1" applyFill="1" applyBorder="1" applyAlignment="1">
      <alignment horizontal="center" vertical="center" shrinkToFit="1"/>
    </xf>
    <xf numFmtId="0" fontId="30" fillId="4" borderId="81" xfId="2" applyFont="1" applyFill="1" applyBorder="1" applyAlignment="1">
      <alignment horizontal="center" vertical="center" shrinkToFit="1"/>
    </xf>
    <xf numFmtId="0" fontId="30" fillId="4" borderId="88" xfId="2" applyFont="1" applyFill="1" applyBorder="1" applyAlignment="1">
      <alignment horizontal="center" vertical="center" shrinkToFit="1"/>
    </xf>
    <xf numFmtId="0" fontId="30" fillId="4" borderId="8" xfId="2" applyFont="1" applyFill="1" applyBorder="1" applyAlignment="1">
      <alignment horizontal="center" vertical="center" shrinkToFit="1"/>
    </xf>
    <xf numFmtId="0" fontId="30" fillId="4" borderId="11" xfId="2" applyFont="1" applyFill="1" applyBorder="1" applyAlignment="1">
      <alignment horizontal="center" vertical="center" shrinkToFit="1"/>
    </xf>
    <xf numFmtId="0" fontId="30" fillId="4" borderId="47" xfId="2" applyFont="1" applyFill="1" applyBorder="1" applyAlignment="1">
      <alignment horizontal="center" vertical="center" shrinkToFit="1"/>
    </xf>
    <xf numFmtId="0" fontId="30" fillId="4" borderId="48" xfId="2" applyFont="1" applyFill="1" applyBorder="1" applyAlignment="1">
      <alignment horizontal="center" vertical="center" shrinkToFit="1"/>
    </xf>
    <xf numFmtId="0" fontId="30" fillId="4" borderId="49" xfId="2" applyFont="1" applyFill="1" applyBorder="1" applyAlignment="1">
      <alignment horizontal="center" vertical="center" shrinkToFit="1"/>
    </xf>
    <xf numFmtId="0" fontId="18" fillId="8" borderId="22" xfId="2" applyFont="1" applyFill="1" applyBorder="1" applyAlignment="1">
      <alignment horizontal="center" vertical="center" wrapText="1" shrinkToFit="1"/>
    </xf>
    <xf numFmtId="0" fontId="18" fillId="8" borderId="23" xfId="2" applyFont="1" applyFill="1" applyBorder="1" applyAlignment="1">
      <alignment horizontal="center" vertical="center" wrapText="1" shrinkToFit="1"/>
    </xf>
    <xf numFmtId="0" fontId="18" fillId="8" borderId="30" xfId="2" applyFont="1" applyFill="1" applyBorder="1" applyAlignment="1">
      <alignment horizontal="center" vertical="center" wrapText="1" shrinkToFit="1"/>
    </xf>
    <xf numFmtId="0" fontId="30" fillId="8" borderId="7" xfId="2" applyFont="1" applyFill="1" applyBorder="1" applyAlignment="1">
      <alignment horizontal="center" vertical="center" shrinkToFit="1"/>
    </xf>
    <xf numFmtId="0" fontId="30" fillId="8" borderId="10" xfId="2" applyFont="1" applyFill="1" applyBorder="1" applyAlignment="1">
      <alignment horizontal="center" vertical="center" shrinkToFit="1"/>
    </xf>
    <xf numFmtId="0" fontId="30" fillId="8" borderId="8" xfId="2" applyFont="1" applyFill="1" applyBorder="1" applyAlignment="1">
      <alignment horizontal="center" vertical="center" shrinkToFit="1"/>
    </xf>
    <xf numFmtId="0" fontId="30" fillId="8" borderId="11" xfId="2" applyFont="1" applyFill="1" applyBorder="1" applyAlignment="1">
      <alignment horizontal="center" vertical="center" shrinkToFit="1"/>
    </xf>
    <xf numFmtId="0" fontId="18" fillId="8" borderId="3" xfId="2" applyFont="1" applyFill="1" applyBorder="1" applyAlignment="1">
      <alignment horizontal="center" vertical="center" wrapText="1" shrinkToFit="1"/>
    </xf>
    <xf numFmtId="0" fontId="18" fillId="4" borderId="22" xfId="2" applyFont="1" applyFill="1" applyBorder="1" applyAlignment="1">
      <alignment horizontal="center" vertical="center" wrapText="1" shrinkToFit="1"/>
    </xf>
    <xf numFmtId="0" fontId="18" fillId="4" borderId="30" xfId="2" applyFont="1" applyFill="1" applyBorder="1" applyAlignment="1">
      <alignment horizontal="center" vertical="center" wrapText="1" shrinkToFit="1"/>
    </xf>
    <xf numFmtId="0" fontId="30" fillId="4" borderId="10" xfId="2" applyFont="1" applyFill="1" applyBorder="1" applyAlignment="1">
      <alignment horizontal="center" vertical="center" shrinkToFit="1"/>
    </xf>
    <xf numFmtId="178" fontId="30" fillId="4" borderId="7" xfId="2" applyNumberFormat="1" applyFont="1" applyFill="1" applyBorder="1" applyAlignment="1">
      <alignment horizontal="center" vertical="center" shrinkToFit="1"/>
    </xf>
    <xf numFmtId="178" fontId="30" fillId="4" borderId="10" xfId="2" applyNumberFormat="1" applyFont="1" applyFill="1" applyBorder="1" applyAlignment="1">
      <alignment horizontal="center" vertical="center" shrinkToFit="1"/>
    </xf>
    <xf numFmtId="178" fontId="30" fillId="8" borderId="7" xfId="2" applyNumberFormat="1" applyFont="1" applyFill="1" applyBorder="1" applyAlignment="1">
      <alignment horizontal="center" vertical="center" shrinkToFit="1"/>
    </xf>
    <xf numFmtId="178" fontId="30" fillId="8" borderId="10" xfId="2" applyNumberFormat="1" applyFont="1" applyFill="1" applyBorder="1" applyAlignment="1">
      <alignment horizontal="center" vertical="center" shrinkToFit="1"/>
    </xf>
    <xf numFmtId="0" fontId="24" fillId="0" borderId="37" xfId="2" applyFont="1" applyBorder="1" applyAlignment="1">
      <alignment horizontal="center" vertical="center" shrinkToFit="1"/>
    </xf>
    <xf numFmtId="0" fontId="24" fillId="0" borderId="39" xfId="2" applyFont="1" applyBorder="1" applyAlignment="1">
      <alignment horizontal="center" vertical="center" shrinkToFit="1"/>
    </xf>
    <xf numFmtId="0" fontId="30" fillId="8" borderId="88" xfId="2" applyFont="1" applyFill="1" applyBorder="1" applyAlignment="1">
      <alignment horizontal="center" vertical="center" shrinkToFit="1"/>
    </xf>
    <xf numFmtId="0" fontId="30" fillId="8" borderId="81" xfId="2" applyFont="1" applyFill="1" applyBorder="1" applyAlignment="1">
      <alignment horizontal="center" vertical="center" shrinkToFit="1"/>
    </xf>
    <xf numFmtId="0" fontId="30" fillId="8" borderId="89" xfId="2" applyFont="1" applyFill="1" applyBorder="1" applyAlignment="1">
      <alignment horizontal="center" vertical="center" shrinkToFit="1"/>
    </xf>
    <xf numFmtId="0" fontId="30" fillId="8" borderId="47" xfId="2" applyFont="1" applyFill="1" applyBorder="1" applyAlignment="1">
      <alignment horizontal="center" vertical="center" shrinkToFit="1"/>
    </xf>
    <xf numFmtId="0" fontId="30" fillId="8" borderId="49" xfId="2" applyFont="1" applyFill="1" applyBorder="1" applyAlignment="1">
      <alignment horizontal="center" vertical="center" shrinkToFit="1"/>
    </xf>
    <xf numFmtId="0" fontId="30" fillId="8" borderId="48" xfId="2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46" xfId="0" quotePrefix="1" applyFont="1" applyFill="1" applyBorder="1" applyAlignment="1">
      <alignment horizontal="center" vertical="center"/>
    </xf>
  </cellXfs>
  <cellStyles count="10">
    <cellStyle name="桁区切り" xfId="1" builtinId="6"/>
    <cellStyle name="桁区切り 2" xfId="9"/>
    <cellStyle name="標準" xfId="0" builtinId="0"/>
    <cellStyle name="標準 2" xfId="2"/>
    <cellStyle name="標準 2 2" xfId="8"/>
    <cellStyle name="標準 3" xfId="3"/>
    <cellStyle name="標準 4" xfId="4"/>
    <cellStyle name="標準 5" xfId="5"/>
    <cellStyle name="標準 6" xfId="6"/>
    <cellStyle name="標準 7" xfId="7"/>
  </cellStyles>
  <dxfs count="1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</dxf>
  </dxfs>
  <tableStyles count="0" defaultTableStyle="TableStyleMedium9" defaultPivotStyle="PivotStyleLight16"/>
  <colors>
    <mruColors>
      <color rgb="FFFFFFCC"/>
      <color rgb="FFCCFFCC"/>
      <color rgb="FF0000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4591050</xdr:colOff>
      <xdr:row>0</xdr:row>
      <xdr:rowOff>85726</xdr:rowOff>
    </xdr:from>
    <xdr:to>
      <xdr:col>1</xdr:col>
      <xdr:colOff>11677650</xdr:colOff>
      <xdr:row>3</xdr:row>
      <xdr:rowOff>76200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676775" y="85726"/>
          <a:ext cx="7086600" cy="866774"/>
        </a:xfrm>
        <a:prstGeom prst="rect">
          <a:avLst/>
        </a:prstGeom>
        <a:solidFill>
          <a:srgbClr val="FFCCCC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このデータは、そのまま写真製版で県大会のプログラムに掲載されます。</a:t>
          </a:r>
          <a:endParaRPr lang="en-US" altLang="ja-JP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誤字脱字にご注意ください。</a:t>
          </a:r>
          <a:endParaRPr lang="en-US" altLang="ja-JP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外字の対応はできませんので、「外字確認シート」で確認をお願いいたします。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103910</xdr:colOff>
      <xdr:row>0</xdr:row>
      <xdr:rowOff>155865</xdr:rowOff>
    </xdr:from>
    <xdr:to>
      <xdr:col>3</xdr:col>
      <xdr:colOff>2667000</xdr:colOff>
      <xdr:row>0</xdr:row>
      <xdr:rowOff>744683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350819" y="155865"/>
          <a:ext cx="6546272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0</xdr:row>
      <xdr:rowOff>311727</xdr:rowOff>
    </xdr:from>
    <xdr:to>
      <xdr:col>6</xdr:col>
      <xdr:colOff>1956955</xdr:colOff>
      <xdr:row>0</xdr:row>
      <xdr:rowOff>900545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294409" y="311727"/>
          <a:ext cx="6425046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4</xdr:col>
      <xdr:colOff>866775</xdr:colOff>
      <xdr:row>0</xdr:row>
      <xdr:rowOff>674543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133350" y="85725"/>
          <a:ext cx="6057900" cy="588818"/>
        </a:xfrm>
        <a:prstGeom prst="rect">
          <a:avLst/>
        </a:prstGeom>
        <a:solidFill>
          <a:srgbClr val="FFCCCC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114299</xdr:colOff>
      <xdr:row>96</xdr:row>
      <xdr:rowOff>133350</xdr:rowOff>
    </xdr:from>
    <xdr:to>
      <xdr:col>54</xdr:col>
      <xdr:colOff>428625</xdr:colOff>
      <xdr:row>102</xdr:row>
      <xdr:rowOff>104775</xdr:rowOff>
    </xdr:to>
    <xdr:sp macro="" textlink="">
      <xdr:nvSpPr>
        <xdr:cNvPr id="2" name="左矢印吹き出し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5299" y="1744980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１枚目</a:t>
          </a:r>
        </a:p>
      </xdr:txBody>
    </xdr:sp>
    <xdr:clientData/>
  </xdr:twoCellAnchor>
  <xdr:twoCellAnchor>
    <xdr:from>
      <xdr:col>40</xdr:col>
      <xdr:colOff>123825</xdr:colOff>
      <xdr:row>109</xdr:row>
      <xdr:rowOff>57150</xdr:rowOff>
    </xdr:from>
    <xdr:to>
      <xdr:col>54</xdr:col>
      <xdr:colOff>438151</xdr:colOff>
      <xdr:row>115</xdr:row>
      <xdr:rowOff>28575</xdr:rowOff>
    </xdr:to>
    <xdr:sp macro="" textlink="">
      <xdr:nvSpPr>
        <xdr:cNvPr id="4" name="左矢印吹き出し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8124825" y="2016442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２枚目</a:t>
          </a:r>
        </a:p>
      </xdr:txBody>
    </xdr:sp>
    <xdr:clientData/>
  </xdr:twoCellAnchor>
  <xdr:twoCellAnchor>
    <xdr:from>
      <xdr:col>40</xdr:col>
      <xdr:colOff>19050</xdr:colOff>
      <xdr:row>129</xdr:row>
      <xdr:rowOff>95250</xdr:rowOff>
    </xdr:from>
    <xdr:to>
      <xdr:col>54</xdr:col>
      <xdr:colOff>333376</xdr:colOff>
      <xdr:row>135</xdr:row>
      <xdr:rowOff>66675</xdr:rowOff>
    </xdr:to>
    <xdr:sp macro="" textlink="">
      <xdr:nvSpPr>
        <xdr:cNvPr id="5" name="左矢印吹き出し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8020050" y="2370772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３枚目</a:t>
          </a:r>
        </a:p>
      </xdr:txBody>
    </xdr:sp>
    <xdr:clientData/>
  </xdr:twoCellAnchor>
  <xdr:twoCellAnchor>
    <xdr:from>
      <xdr:col>39</xdr:col>
      <xdr:colOff>161925</xdr:colOff>
      <xdr:row>165</xdr:row>
      <xdr:rowOff>28575</xdr:rowOff>
    </xdr:from>
    <xdr:to>
      <xdr:col>54</xdr:col>
      <xdr:colOff>276226</xdr:colOff>
      <xdr:row>171</xdr:row>
      <xdr:rowOff>0</xdr:rowOff>
    </xdr:to>
    <xdr:sp macro="" textlink="">
      <xdr:nvSpPr>
        <xdr:cNvPr id="6" name="左矢印吹き出し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7962900" y="2955607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女子個人戦参加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１枚目</a:t>
          </a:r>
        </a:p>
      </xdr:txBody>
    </xdr:sp>
    <xdr:clientData/>
  </xdr:twoCellAnchor>
  <xdr:twoCellAnchor>
    <xdr:from>
      <xdr:col>39</xdr:col>
      <xdr:colOff>190500</xdr:colOff>
      <xdr:row>177</xdr:row>
      <xdr:rowOff>133350</xdr:rowOff>
    </xdr:from>
    <xdr:to>
      <xdr:col>54</xdr:col>
      <xdr:colOff>304801</xdr:colOff>
      <xdr:row>183</xdr:row>
      <xdr:rowOff>104775</xdr:rowOff>
    </xdr:to>
    <xdr:sp macro="" textlink="">
      <xdr:nvSpPr>
        <xdr:cNvPr id="7" name="左矢印吹き出し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7991475" y="3228022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女子個人戦参加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２枚目</a:t>
          </a:r>
        </a:p>
      </xdr:txBody>
    </xdr:sp>
    <xdr:clientData/>
  </xdr:twoCellAnchor>
  <xdr:twoCellAnchor>
    <xdr:from>
      <xdr:col>37</xdr:col>
      <xdr:colOff>152400</xdr:colOff>
      <xdr:row>35</xdr:row>
      <xdr:rowOff>19050</xdr:rowOff>
    </xdr:from>
    <xdr:to>
      <xdr:col>54</xdr:col>
      <xdr:colOff>142874</xdr:colOff>
      <xdr:row>41</xdr:row>
      <xdr:rowOff>69056</xdr:rowOff>
    </xdr:to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553325" y="6248400"/>
          <a:ext cx="3371849" cy="1097756"/>
        </a:xfrm>
        <a:prstGeom prst="rect">
          <a:avLst/>
        </a:prstGeom>
        <a:solidFill>
          <a:srgbClr val="FFCC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県大会に出場する選手の実人数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を記入して下さい。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団体戦と個人戦の両方に出場する選手も１人として記入して下さい。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県大会組み合わせ会議の時に、大会参加費を徴収いたします。</a:t>
          </a:r>
        </a:p>
      </xdr:txBody>
    </xdr:sp>
    <xdr:clientData/>
  </xdr:twoCellAnchor>
  <xdr:twoCellAnchor>
    <xdr:from>
      <xdr:col>40</xdr:col>
      <xdr:colOff>114300</xdr:colOff>
      <xdr:row>80</xdr:row>
      <xdr:rowOff>0</xdr:rowOff>
    </xdr:from>
    <xdr:to>
      <xdr:col>54</xdr:col>
      <xdr:colOff>628650</xdr:colOff>
      <xdr:row>95</xdr:row>
      <xdr:rowOff>171449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8115300" y="14373225"/>
          <a:ext cx="3295650" cy="2933699"/>
        </a:xfrm>
        <a:prstGeom prst="rect">
          <a:avLst/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「個人戦の」体重の欄の数値入力の際の注意点</a:t>
          </a:r>
          <a:endParaRPr kumimoji="1" lang="en-US" altLang="ja-JP" sz="1100"/>
        </a:p>
        <a:p>
          <a:pPr algn="l"/>
          <a:r>
            <a:rPr kumimoji="1" lang="ja-JP" altLang="en-US" sz="1100"/>
            <a:t>男子は、</a:t>
          </a:r>
          <a:endParaRPr kumimoji="1" lang="en-US" altLang="ja-JP" sz="1100"/>
        </a:p>
        <a:p>
          <a:pPr algn="l"/>
          <a:r>
            <a:rPr kumimoji="1" lang="en-US" altLang="ja-JP" sz="1100"/>
            <a:t>50kg</a:t>
          </a:r>
          <a:r>
            <a:rPr kumimoji="1" lang="ja-JP" altLang="en-US" sz="1100"/>
            <a:t>級は、「･･･、</a:t>
          </a:r>
          <a:r>
            <a:rPr kumimoji="1" lang="en-US" altLang="ja-JP" sz="1100"/>
            <a:t>47</a:t>
          </a:r>
          <a:r>
            <a:rPr kumimoji="1" lang="ja-JP" altLang="en-US" sz="1100"/>
            <a:t>、</a:t>
          </a:r>
          <a:r>
            <a:rPr kumimoji="1" lang="en-US" altLang="ja-JP" sz="1100"/>
            <a:t>48</a:t>
          </a:r>
          <a:r>
            <a:rPr kumimoji="1" lang="ja-JP" altLang="en-US" sz="1100"/>
            <a:t>、</a:t>
          </a:r>
          <a:r>
            <a:rPr kumimoji="1" lang="en-US" altLang="ja-JP" sz="1100"/>
            <a:t>49</a:t>
          </a:r>
          <a:r>
            <a:rPr kumimoji="1" lang="ja-JP" altLang="en-US" sz="1100"/>
            <a:t>、</a:t>
          </a:r>
          <a:r>
            <a:rPr kumimoji="1" lang="en-US" altLang="ja-JP" sz="1100"/>
            <a:t>50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en-US" altLang="ja-JP" sz="1100"/>
            <a:t>55kg</a:t>
          </a:r>
          <a:r>
            <a:rPr kumimoji="1" lang="ja-JP" altLang="en-US" sz="1100"/>
            <a:t>級は、「</a:t>
          </a:r>
          <a:r>
            <a:rPr kumimoji="1" lang="en-US" altLang="ja-JP" sz="1100"/>
            <a:t>51</a:t>
          </a:r>
          <a:r>
            <a:rPr kumimoji="1" lang="ja-JP" altLang="en-US" sz="1100"/>
            <a:t>、</a:t>
          </a:r>
          <a:r>
            <a:rPr kumimoji="1" lang="en-US" altLang="ja-JP" sz="1100"/>
            <a:t>52</a:t>
          </a:r>
          <a:r>
            <a:rPr kumimoji="1" lang="ja-JP" altLang="en-US" sz="1100"/>
            <a:t>、</a:t>
          </a:r>
          <a:r>
            <a:rPr kumimoji="1" lang="en-US" altLang="ja-JP" sz="1100"/>
            <a:t>53</a:t>
          </a:r>
          <a:r>
            <a:rPr kumimoji="1" lang="ja-JP" altLang="en-US" sz="1100"/>
            <a:t>、</a:t>
          </a:r>
          <a:r>
            <a:rPr kumimoji="1" lang="en-US" altLang="ja-JP" sz="1100"/>
            <a:t>54</a:t>
          </a:r>
          <a:r>
            <a:rPr kumimoji="1" lang="ja-JP" altLang="en-US" sz="1100"/>
            <a:t>、</a:t>
          </a:r>
          <a:r>
            <a:rPr kumimoji="1" lang="en-US" altLang="ja-JP" sz="1100"/>
            <a:t>55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90kg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、･･･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に、あてはまる数値を入力してください。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階級にあてはまらない数値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を入力すると、体重を入力した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セルは、「赤」に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変わります。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適正な数値の入力を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お願いします。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133350</xdr:colOff>
      <xdr:row>148</xdr:row>
      <xdr:rowOff>142875</xdr:rowOff>
    </xdr:from>
    <xdr:to>
      <xdr:col>54</xdr:col>
      <xdr:colOff>647700</xdr:colOff>
      <xdr:row>164</xdr:row>
      <xdr:rowOff>142874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8134350" y="26555700"/>
          <a:ext cx="3295650" cy="2933699"/>
        </a:xfrm>
        <a:prstGeom prst="rect">
          <a:avLst/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「個人戦の」体重の欄の数値入力の際の注意点</a:t>
          </a:r>
          <a:endParaRPr kumimoji="1" lang="en-US" altLang="ja-JP" sz="1100"/>
        </a:p>
        <a:p>
          <a:pPr algn="l"/>
          <a:r>
            <a:rPr kumimoji="1" lang="ja-JP" altLang="en-US" sz="1100"/>
            <a:t>女子は、</a:t>
          </a:r>
          <a:endParaRPr kumimoji="1" lang="en-US" altLang="ja-JP" sz="1100"/>
        </a:p>
        <a:p>
          <a:pPr algn="l"/>
          <a:r>
            <a:rPr kumimoji="1" lang="en-US" altLang="ja-JP" sz="1100"/>
            <a:t>40kg</a:t>
          </a:r>
          <a:r>
            <a:rPr kumimoji="1" lang="ja-JP" altLang="en-US" sz="1100"/>
            <a:t>級は、「･･･、</a:t>
          </a:r>
          <a:r>
            <a:rPr kumimoji="1" lang="en-US" altLang="ja-JP" sz="1100"/>
            <a:t>37</a:t>
          </a:r>
          <a:r>
            <a:rPr kumimoji="1" lang="ja-JP" altLang="en-US" sz="1100"/>
            <a:t>、</a:t>
          </a:r>
          <a:r>
            <a:rPr kumimoji="1" lang="en-US" altLang="ja-JP" sz="1100"/>
            <a:t>38</a:t>
          </a:r>
          <a:r>
            <a:rPr kumimoji="1" lang="ja-JP" altLang="en-US" sz="1100"/>
            <a:t>、</a:t>
          </a:r>
          <a:r>
            <a:rPr kumimoji="1" lang="en-US" altLang="ja-JP" sz="1100"/>
            <a:t>39</a:t>
          </a:r>
          <a:r>
            <a:rPr kumimoji="1" lang="ja-JP" altLang="en-US" sz="1100"/>
            <a:t>、</a:t>
          </a:r>
          <a:r>
            <a:rPr kumimoji="1" lang="en-US" altLang="ja-JP" sz="1100"/>
            <a:t>40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en-US" altLang="ja-JP" sz="1100"/>
            <a:t>44kg</a:t>
          </a:r>
          <a:r>
            <a:rPr kumimoji="1" lang="ja-JP" altLang="en-US" sz="1100"/>
            <a:t>級は、「</a:t>
          </a:r>
          <a:r>
            <a:rPr kumimoji="1" lang="en-US" altLang="ja-JP" sz="1100"/>
            <a:t>41</a:t>
          </a:r>
          <a:r>
            <a:rPr kumimoji="1" lang="ja-JP" altLang="en-US" sz="1100"/>
            <a:t>、</a:t>
          </a:r>
          <a:r>
            <a:rPr kumimoji="1" lang="en-US" altLang="ja-JP" sz="1100"/>
            <a:t>42</a:t>
          </a:r>
          <a:r>
            <a:rPr kumimoji="1" lang="ja-JP" altLang="en-US" sz="1100"/>
            <a:t>、</a:t>
          </a:r>
          <a:r>
            <a:rPr kumimoji="1" lang="en-US" altLang="ja-JP" sz="1100"/>
            <a:t>43</a:t>
          </a:r>
          <a:r>
            <a:rPr kumimoji="1" lang="ja-JP" altLang="en-US" sz="1100"/>
            <a:t>、</a:t>
          </a:r>
          <a:r>
            <a:rPr kumimoji="1" lang="en-US" altLang="ja-JP" sz="1100"/>
            <a:t>44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70kg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、･･･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に、あてはまる数値を入力してください。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階級にあてはまらない数値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を入力すると、体重を入力した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セルは、「赤」に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変わります。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適正な数値の入力を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お願いします。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95250</xdr:colOff>
      <xdr:row>95</xdr:row>
      <xdr:rowOff>171450</xdr:rowOff>
    </xdr:from>
    <xdr:to>
      <xdr:col>53</xdr:col>
      <xdr:colOff>190501</xdr:colOff>
      <xdr:row>101</xdr:row>
      <xdr:rowOff>142875</xdr:rowOff>
    </xdr:to>
    <xdr:sp macro="" textlink="">
      <xdr:nvSpPr>
        <xdr:cNvPr id="2" name="左矢印吹き出し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7696200" y="1722120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１枚目</a:t>
          </a:r>
        </a:p>
      </xdr:txBody>
    </xdr:sp>
    <xdr:clientData/>
  </xdr:twoCellAnchor>
  <xdr:twoCellAnchor>
    <xdr:from>
      <xdr:col>38</xdr:col>
      <xdr:colOff>171450</xdr:colOff>
      <xdr:row>113</xdr:row>
      <xdr:rowOff>95250</xdr:rowOff>
    </xdr:from>
    <xdr:to>
      <xdr:col>54</xdr:col>
      <xdr:colOff>66676</xdr:colOff>
      <xdr:row>119</xdr:row>
      <xdr:rowOff>66675</xdr:rowOff>
    </xdr:to>
    <xdr:sp macro="" textlink="">
      <xdr:nvSpPr>
        <xdr:cNvPr id="3" name="左矢印吹き出し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772400" y="2028825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２枚目</a:t>
          </a:r>
        </a:p>
      </xdr:txBody>
    </xdr:sp>
    <xdr:clientData/>
  </xdr:twoCellAnchor>
  <xdr:twoCellAnchor>
    <xdr:from>
      <xdr:col>39</xdr:col>
      <xdr:colOff>142875</xdr:colOff>
      <xdr:row>132</xdr:row>
      <xdr:rowOff>161925</xdr:rowOff>
    </xdr:from>
    <xdr:to>
      <xdr:col>55</xdr:col>
      <xdr:colOff>38101</xdr:colOff>
      <xdr:row>138</xdr:row>
      <xdr:rowOff>133350</xdr:rowOff>
    </xdr:to>
    <xdr:sp macro="" textlink="">
      <xdr:nvSpPr>
        <xdr:cNvPr id="4" name="左矢印吹き出し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943850" y="2368867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３枚目</a:t>
          </a:r>
        </a:p>
      </xdr:txBody>
    </xdr:sp>
    <xdr:clientData/>
  </xdr:twoCellAnchor>
  <xdr:twoCellAnchor>
    <xdr:from>
      <xdr:col>40</xdr:col>
      <xdr:colOff>123825</xdr:colOff>
      <xdr:row>165</xdr:row>
      <xdr:rowOff>47625</xdr:rowOff>
    </xdr:from>
    <xdr:to>
      <xdr:col>55</xdr:col>
      <xdr:colOff>219076</xdr:colOff>
      <xdr:row>171</xdr:row>
      <xdr:rowOff>19050</xdr:rowOff>
    </xdr:to>
    <xdr:sp macro="" textlink="">
      <xdr:nvSpPr>
        <xdr:cNvPr id="6" name="左矢印吹き出し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8124825" y="2948940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女子個人戦参加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１枚目</a:t>
          </a:r>
        </a:p>
      </xdr:txBody>
    </xdr:sp>
    <xdr:clientData/>
  </xdr:twoCellAnchor>
  <xdr:twoCellAnchor>
    <xdr:from>
      <xdr:col>40</xdr:col>
      <xdr:colOff>161925</xdr:colOff>
      <xdr:row>180</xdr:row>
      <xdr:rowOff>152400</xdr:rowOff>
    </xdr:from>
    <xdr:to>
      <xdr:col>55</xdr:col>
      <xdr:colOff>257176</xdr:colOff>
      <xdr:row>186</xdr:row>
      <xdr:rowOff>123825</xdr:rowOff>
    </xdr:to>
    <xdr:sp macro="" textlink="">
      <xdr:nvSpPr>
        <xdr:cNvPr id="7" name="左矢印吹き出し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8162925" y="3221355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女子個人戦参加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２枚目</a:t>
          </a:r>
        </a:p>
      </xdr:txBody>
    </xdr:sp>
    <xdr:clientData/>
  </xdr:twoCellAnchor>
  <xdr:twoCellAnchor>
    <xdr:from>
      <xdr:col>37</xdr:col>
      <xdr:colOff>123825</xdr:colOff>
      <xdr:row>34</xdr:row>
      <xdr:rowOff>142875</xdr:rowOff>
    </xdr:from>
    <xdr:to>
      <xdr:col>54</xdr:col>
      <xdr:colOff>95249</xdr:colOff>
      <xdr:row>41</xdr:row>
      <xdr:rowOff>21431</xdr:rowOff>
    </xdr:to>
    <xdr:sp macro="" textlink="">
      <xdr:nvSpPr>
        <xdr:cNvPr id="9" name="Text Box 2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524750" y="6115050"/>
          <a:ext cx="3371849" cy="1097756"/>
        </a:xfrm>
        <a:prstGeom prst="rect">
          <a:avLst/>
        </a:prstGeom>
        <a:solidFill>
          <a:srgbClr val="FFCC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県大会に出場する選手の実人数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を記入して下さい。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団体戦と個人戦の両方に出場する選手も１人として記入して下さい。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県大会組み合わせ会議の時に、大会参加費を徴収いたします。</a:t>
          </a:r>
        </a:p>
      </xdr:txBody>
    </xdr:sp>
    <xdr:clientData/>
  </xdr:twoCellAnchor>
  <xdr:twoCellAnchor>
    <xdr:from>
      <xdr:col>39</xdr:col>
      <xdr:colOff>114300</xdr:colOff>
      <xdr:row>79</xdr:row>
      <xdr:rowOff>47625</xdr:rowOff>
    </xdr:from>
    <xdr:to>
      <xdr:col>55</xdr:col>
      <xdr:colOff>209550</xdr:colOff>
      <xdr:row>95</xdr:row>
      <xdr:rowOff>47624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7915275" y="14163675"/>
          <a:ext cx="3295650" cy="2933699"/>
        </a:xfrm>
        <a:prstGeom prst="rect">
          <a:avLst/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「個人戦の」体重の欄の数値入力の際の注意点</a:t>
          </a:r>
          <a:endParaRPr kumimoji="1" lang="en-US" altLang="ja-JP" sz="1100"/>
        </a:p>
        <a:p>
          <a:pPr algn="l"/>
          <a:r>
            <a:rPr kumimoji="1" lang="ja-JP" altLang="en-US" sz="1100"/>
            <a:t>男子は、</a:t>
          </a:r>
          <a:endParaRPr kumimoji="1" lang="en-US" altLang="ja-JP" sz="1100"/>
        </a:p>
        <a:p>
          <a:pPr algn="l"/>
          <a:r>
            <a:rPr kumimoji="1" lang="en-US" altLang="ja-JP" sz="1100"/>
            <a:t>50kg</a:t>
          </a:r>
          <a:r>
            <a:rPr kumimoji="1" lang="ja-JP" altLang="en-US" sz="1100"/>
            <a:t>級は、「･･･、</a:t>
          </a:r>
          <a:r>
            <a:rPr kumimoji="1" lang="en-US" altLang="ja-JP" sz="1100"/>
            <a:t>47</a:t>
          </a:r>
          <a:r>
            <a:rPr kumimoji="1" lang="ja-JP" altLang="en-US" sz="1100"/>
            <a:t>、</a:t>
          </a:r>
          <a:r>
            <a:rPr kumimoji="1" lang="en-US" altLang="ja-JP" sz="1100"/>
            <a:t>48</a:t>
          </a:r>
          <a:r>
            <a:rPr kumimoji="1" lang="ja-JP" altLang="en-US" sz="1100"/>
            <a:t>、</a:t>
          </a:r>
          <a:r>
            <a:rPr kumimoji="1" lang="en-US" altLang="ja-JP" sz="1100"/>
            <a:t>49</a:t>
          </a:r>
          <a:r>
            <a:rPr kumimoji="1" lang="ja-JP" altLang="en-US" sz="1100"/>
            <a:t>、</a:t>
          </a:r>
          <a:r>
            <a:rPr kumimoji="1" lang="en-US" altLang="ja-JP" sz="1100"/>
            <a:t>50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en-US" altLang="ja-JP" sz="1100"/>
            <a:t>55kg</a:t>
          </a:r>
          <a:r>
            <a:rPr kumimoji="1" lang="ja-JP" altLang="en-US" sz="1100"/>
            <a:t>級は、「</a:t>
          </a:r>
          <a:r>
            <a:rPr kumimoji="1" lang="en-US" altLang="ja-JP" sz="1100"/>
            <a:t>51</a:t>
          </a:r>
          <a:r>
            <a:rPr kumimoji="1" lang="ja-JP" altLang="en-US" sz="1100"/>
            <a:t>、</a:t>
          </a:r>
          <a:r>
            <a:rPr kumimoji="1" lang="en-US" altLang="ja-JP" sz="1100"/>
            <a:t>52</a:t>
          </a:r>
          <a:r>
            <a:rPr kumimoji="1" lang="ja-JP" altLang="en-US" sz="1100"/>
            <a:t>、</a:t>
          </a:r>
          <a:r>
            <a:rPr kumimoji="1" lang="en-US" altLang="ja-JP" sz="1100"/>
            <a:t>53</a:t>
          </a:r>
          <a:r>
            <a:rPr kumimoji="1" lang="ja-JP" altLang="en-US" sz="1100"/>
            <a:t>、</a:t>
          </a:r>
          <a:r>
            <a:rPr kumimoji="1" lang="en-US" altLang="ja-JP" sz="1100"/>
            <a:t>54</a:t>
          </a:r>
          <a:r>
            <a:rPr kumimoji="1" lang="ja-JP" altLang="en-US" sz="1100"/>
            <a:t>、</a:t>
          </a:r>
          <a:r>
            <a:rPr kumimoji="1" lang="en-US" altLang="ja-JP" sz="1100"/>
            <a:t>55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90kg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、･･･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に、あてはまる数値を入力してください。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階級にあてはまらない数値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を入力すると、体重を入力した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セルは、「赤」に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変わります。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適正な数値の入力を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お願いします。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66675</xdr:colOff>
      <xdr:row>148</xdr:row>
      <xdr:rowOff>76200</xdr:rowOff>
    </xdr:from>
    <xdr:to>
      <xdr:col>55</xdr:col>
      <xdr:colOff>361950</xdr:colOff>
      <xdr:row>164</xdr:row>
      <xdr:rowOff>76199</xdr:rowOff>
    </xdr:to>
    <xdr:sp macro="" textlink="">
      <xdr:nvSpPr>
        <xdr:cNvPr id="16" name="正方形/長方形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>
          <a:off x="8067675" y="26403300"/>
          <a:ext cx="3295650" cy="2933699"/>
        </a:xfrm>
        <a:prstGeom prst="rect">
          <a:avLst/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「個人戦の」体重の欄の数値入力の際の注意点</a:t>
          </a:r>
          <a:endParaRPr kumimoji="1" lang="en-US" altLang="ja-JP" sz="1100"/>
        </a:p>
        <a:p>
          <a:pPr algn="l"/>
          <a:r>
            <a:rPr kumimoji="1" lang="ja-JP" altLang="en-US" sz="1100"/>
            <a:t>女子は、</a:t>
          </a:r>
          <a:endParaRPr kumimoji="1" lang="en-US" altLang="ja-JP" sz="1100"/>
        </a:p>
        <a:p>
          <a:pPr algn="l"/>
          <a:r>
            <a:rPr kumimoji="1" lang="en-US" altLang="ja-JP" sz="1100"/>
            <a:t>40kg</a:t>
          </a:r>
          <a:r>
            <a:rPr kumimoji="1" lang="ja-JP" altLang="en-US" sz="1100"/>
            <a:t>級は、「･･･、</a:t>
          </a:r>
          <a:r>
            <a:rPr kumimoji="1" lang="en-US" altLang="ja-JP" sz="1100"/>
            <a:t>37</a:t>
          </a:r>
          <a:r>
            <a:rPr kumimoji="1" lang="ja-JP" altLang="en-US" sz="1100"/>
            <a:t>、</a:t>
          </a:r>
          <a:r>
            <a:rPr kumimoji="1" lang="en-US" altLang="ja-JP" sz="1100"/>
            <a:t>38</a:t>
          </a:r>
          <a:r>
            <a:rPr kumimoji="1" lang="ja-JP" altLang="en-US" sz="1100"/>
            <a:t>、</a:t>
          </a:r>
          <a:r>
            <a:rPr kumimoji="1" lang="en-US" altLang="ja-JP" sz="1100"/>
            <a:t>39</a:t>
          </a:r>
          <a:r>
            <a:rPr kumimoji="1" lang="ja-JP" altLang="en-US" sz="1100"/>
            <a:t>、</a:t>
          </a:r>
          <a:r>
            <a:rPr kumimoji="1" lang="en-US" altLang="ja-JP" sz="1100"/>
            <a:t>40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en-US" altLang="ja-JP" sz="1100"/>
            <a:t>44kg</a:t>
          </a:r>
          <a:r>
            <a:rPr kumimoji="1" lang="ja-JP" altLang="en-US" sz="1100"/>
            <a:t>級は、「</a:t>
          </a:r>
          <a:r>
            <a:rPr kumimoji="1" lang="en-US" altLang="ja-JP" sz="1100"/>
            <a:t>41</a:t>
          </a:r>
          <a:r>
            <a:rPr kumimoji="1" lang="ja-JP" altLang="en-US" sz="1100"/>
            <a:t>、</a:t>
          </a:r>
          <a:r>
            <a:rPr kumimoji="1" lang="en-US" altLang="ja-JP" sz="1100"/>
            <a:t>42</a:t>
          </a:r>
          <a:r>
            <a:rPr kumimoji="1" lang="ja-JP" altLang="en-US" sz="1100"/>
            <a:t>、</a:t>
          </a:r>
          <a:r>
            <a:rPr kumimoji="1" lang="en-US" altLang="ja-JP" sz="1100"/>
            <a:t>43</a:t>
          </a:r>
          <a:r>
            <a:rPr kumimoji="1" lang="ja-JP" altLang="en-US" sz="1100"/>
            <a:t>、</a:t>
          </a:r>
          <a:r>
            <a:rPr kumimoji="1" lang="en-US" altLang="ja-JP" sz="1100"/>
            <a:t>44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70kg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、･･･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に、あてはまる数値を入力してください。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階級にあてはまらない数値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を入力すると、体重を入力した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セルは、「赤」に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変わります。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適正な数値の入力を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お願いします。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11</xdr:row>
      <xdr:rowOff>0</xdr:rowOff>
    </xdr:from>
    <xdr:to>
      <xdr:col>41</xdr:col>
      <xdr:colOff>666750</xdr:colOff>
      <xdr:row>16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8086725" y="2076450"/>
          <a:ext cx="2724150" cy="866775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男子個人戦参加申込書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１枚目</a:t>
          </a:r>
          <a:r>
            <a:rPr kumimoji="1" lang="ja-JP" altLang="en-US" sz="1600" b="1">
              <a:solidFill>
                <a:schemeClr val="tx1"/>
              </a:solidFill>
            </a:rPr>
            <a:t>（１名～７名）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11</xdr:row>
      <xdr:rowOff>0</xdr:rowOff>
    </xdr:from>
    <xdr:to>
      <xdr:col>41</xdr:col>
      <xdr:colOff>666750</xdr:colOff>
      <xdr:row>16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8086725" y="2076450"/>
          <a:ext cx="2724150" cy="866775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男子個人戦参加申込書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２枚目</a:t>
          </a:r>
          <a:r>
            <a:rPr kumimoji="1" lang="ja-JP" altLang="en-US" sz="1600" b="1">
              <a:solidFill>
                <a:schemeClr val="tx1"/>
              </a:solidFill>
            </a:rPr>
            <a:t>（８名～１４名）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11</xdr:row>
      <xdr:rowOff>0</xdr:rowOff>
    </xdr:from>
    <xdr:to>
      <xdr:col>41</xdr:col>
      <xdr:colOff>666750</xdr:colOff>
      <xdr:row>16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8086725" y="2076450"/>
          <a:ext cx="2724150" cy="866775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男子個人戦参加申込書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３枚目</a:t>
          </a:r>
          <a:r>
            <a:rPr kumimoji="1" lang="ja-JP" altLang="en-US" sz="1600" b="1">
              <a:solidFill>
                <a:schemeClr val="tx1"/>
              </a:solidFill>
            </a:rPr>
            <a:t>（１５名～２１名）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11</xdr:row>
      <xdr:rowOff>0</xdr:rowOff>
    </xdr:from>
    <xdr:to>
      <xdr:col>41</xdr:col>
      <xdr:colOff>666750</xdr:colOff>
      <xdr:row>16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8086725" y="2076450"/>
          <a:ext cx="2724150" cy="866775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女子個人戦参加申込書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１枚目</a:t>
          </a:r>
          <a:r>
            <a:rPr kumimoji="1" lang="ja-JP" altLang="en-US" sz="1600" b="1">
              <a:solidFill>
                <a:schemeClr val="tx1"/>
              </a:solidFill>
            </a:rPr>
            <a:t>（１名～７名）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11</xdr:row>
      <xdr:rowOff>0</xdr:rowOff>
    </xdr:from>
    <xdr:to>
      <xdr:col>41</xdr:col>
      <xdr:colOff>666750</xdr:colOff>
      <xdr:row>16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8086725" y="2076450"/>
          <a:ext cx="2724150" cy="866775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女子個人戦参加申込書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２枚目</a:t>
          </a:r>
          <a:r>
            <a:rPr kumimoji="1" lang="ja-JP" altLang="en-US" sz="1600" b="1">
              <a:solidFill>
                <a:schemeClr val="tx1"/>
              </a:solidFill>
            </a:rPr>
            <a:t>（８名～１４名）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839393</xdr:colOff>
      <xdr:row>2</xdr:row>
      <xdr:rowOff>119062</xdr:rowOff>
    </xdr:from>
    <xdr:to>
      <xdr:col>2</xdr:col>
      <xdr:colOff>398860</xdr:colOff>
      <xdr:row>4</xdr:row>
      <xdr:rowOff>11906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839393" y="523875"/>
          <a:ext cx="2303858" cy="238125"/>
        </a:xfrm>
        <a:prstGeom prst="rect">
          <a:avLst/>
        </a:prstGeom>
        <a:solidFill>
          <a:srgbClr val="FFCC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showGridLines="0" tabSelected="1" zoomScaleNormal="100" workbookViewId="0"/>
  </sheetViews>
  <sheetFormatPr defaultRowHeight="13.5"/>
  <cols>
    <col min="1" max="1" width="1.125" customWidth="1"/>
    <col min="2" max="2" width="154.625" customWidth="1"/>
  </cols>
  <sheetData>
    <row r="1" spans="2:2" ht="29.25" customHeight="1">
      <c r="B1" s="131" t="s">
        <v>0</v>
      </c>
    </row>
    <row r="2" spans="2:2" ht="13.5" customHeight="1">
      <c r="B2" s="131"/>
    </row>
    <row r="3" spans="2:2" ht="26.25" customHeight="1">
      <c r="B3" s="131" t="s">
        <v>1</v>
      </c>
    </row>
    <row r="4" spans="2:2" ht="12" customHeight="1">
      <c r="B4" s="131"/>
    </row>
    <row r="5" spans="2:2" s="137" customFormat="1" ht="41.25" customHeight="1">
      <c r="B5" s="138" t="s">
        <v>299</v>
      </c>
    </row>
    <row r="6" spans="2:2" s="137" customFormat="1" ht="41.25" customHeight="1">
      <c r="B6" s="138" t="s">
        <v>2</v>
      </c>
    </row>
    <row r="7" spans="2:2" s="137" customFormat="1" ht="56.25" customHeight="1">
      <c r="B7" s="139" t="s">
        <v>3</v>
      </c>
    </row>
    <row r="8" spans="2:2" s="137" customFormat="1" ht="56.25" customHeight="1">
      <c r="B8" s="139" t="s">
        <v>4</v>
      </c>
    </row>
    <row r="9" spans="2:2" ht="9" customHeight="1">
      <c r="B9" s="132"/>
    </row>
    <row r="10" spans="2:2" ht="21">
      <c r="B10" s="159" t="s">
        <v>263</v>
      </c>
    </row>
    <row r="11" spans="2:2" ht="10.5" customHeight="1">
      <c r="B11" s="132"/>
    </row>
    <row r="12" spans="2:2" ht="21">
      <c r="B12" s="131" t="s">
        <v>5</v>
      </c>
    </row>
  </sheetData>
  <sheetProtection sheet="1" objects="1" scenarios="1" selectLockedCells="1"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B2:AM70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152"/>
      <c r="I2" s="3"/>
      <c r="J2" s="3" t="s">
        <v>177</v>
      </c>
      <c r="K2" s="641" t="str">
        <f>入力ｼｰﾄ!O3</f>
        <v>２０１９</v>
      </c>
      <c r="L2" s="641"/>
      <c r="M2" s="641"/>
      <c r="N2" s="641"/>
      <c r="O2" s="152" t="s">
        <v>123</v>
      </c>
      <c r="P2" s="152" t="s">
        <v>178</v>
      </c>
      <c r="Q2" s="3"/>
      <c r="R2" s="547">
        <f>入力ｼｰﾄ!$S$3</f>
        <v>0</v>
      </c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</row>
    <row r="3" spans="3:39" ht="14.25">
      <c r="H3" s="4"/>
      <c r="I3" s="3"/>
      <c r="J3" s="3"/>
      <c r="K3" s="3"/>
      <c r="L3" s="3"/>
      <c r="M3" s="3"/>
      <c r="N3" s="3"/>
      <c r="O3" s="597">
        <f>入力ｼｰﾄ!AF3</f>
        <v>0</v>
      </c>
      <c r="P3" s="598"/>
      <c r="Q3" s="598"/>
      <c r="R3" s="598"/>
      <c r="S3" s="598"/>
      <c r="T3" s="571" t="s">
        <v>179</v>
      </c>
      <c r="U3" s="572"/>
      <c r="V3" s="572"/>
      <c r="W3" s="572"/>
      <c r="X3" s="572"/>
      <c r="Y3" s="572"/>
      <c r="Z3" s="572"/>
      <c r="AA3" s="3"/>
      <c r="AB3" s="3"/>
      <c r="AC3" s="3"/>
      <c r="AD3" s="3"/>
    </row>
    <row r="4" spans="3:39" ht="18.75">
      <c r="H4" s="552" t="s">
        <v>183</v>
      </c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</row>
    <row r="5" spans="3:39" ht="14.25" thickBot="1"/>
    <row r="6" spans="3:39">
      <c r="C6" s="554" t="s">
        <v>16</v>
      </c>
      <c r="D6" s="555"/>
      <c r="E6" s="555"/>
      <c r="F6" s="555"/>
      <c r="G6" s="555"/>
      <c r="H6" s="555"/>
      <c r="I6" s="555"/>
      <c r="J6" s="556"/>
      <c r="K6" s="616" t="s">
        <v>16</v>
      </c>
      <c r="L6" s="617"/>
      <c r="M6" s="617"/>
      <c r="N6" s="618"/>
      <c r="O6" s="619" t="s">
        <v>17</v>
      </c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555" t="s">
        <v>18</v>
      </c>
      <c r="AD6" s="555"/>
      <c r="AE6" s="555"/>
      <c r="AF6" s="555"/>
      <c r="AG6" s="555"/>
      <c r="AH6" s="555"/>
      <c r="AI6" s="621"/>
    </row>
    <row r="7" spans="3:39">
      <c r="C7" s="557" t="s">
        <v>20</v>
      </c>
      <c r="D7" s="558"/>
      <c r="E7" s="558"/>
      <c r="F7" s="558"/>
      <c r="G7" s="558"/>
      <c r="H7" s="558"/>
      <c r="I7" s="558"/>
      <c r="J7" s="559"/>
      <c r="K7" s="624" t="s">
        <v>21</v>
      </c>
      <c r="L7" s="625"/>
      <c r="M7" s="625"/>
      <c r="N7" s="626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2"/>
      <c r="AD7" s="622"/>
      <c r="AE7" s="622"/>
      <c r="AF7" s="622"/>
      <c r="AG7" s="622"/>
      <c r="AH7" s="622"/>
      <c r="AI7" s="623"/>
    </row>
    <row r="8" spans="3:39">
      <c r="C8" s="575">
        <f>入力ｼｰﾄ!C8</f>
        <v>0</v>
      </c>
      <c r="D8" s="576"/>
      <c r="E8" s="576"/>
      <c r="F8" s="576"/>
      <c r="G8" s="576"/>
      <c r="H8" s="577"/>
      <c r="I8" s="584" t="s">
        <v>23</v>
      </c>
      <c r="J8" s="585"/>
      <c r="K8" s="627">
        <f>入力ｼｰﾄ!K8</f>
        <v>0</v>
      </c>
      <c r="L8" s="576"/>
      <c r="M8" s="576"/>
      <c r="N8" s="628"/>
      <c r="O8" s="136" t="s">
        <v>24</v>
      </c>
      <c r="P8" s="629">
        <f>入力ｼｰﾄ!P8</f>
        <v>0</v>
      </c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1">
        <f>入力ｼｰﾄ!AC8</f>
        <v>0</v>
      </c>
      <c r="AD8" s="631"/>
      <c r="AE8" s="631"/>
      <c r="AF8" s="631"/>
      <c r="AG8" s="631"/>
      <c r="AH8" s="631"/>
      <c r="AI8" s="632"/>
    </row>
    <row r="9" spans="3:39">
      <c r="C9" s="578">
        <f>入力ｼｰﾄ!C9</f>
        <v>0</v>
      </c>
      <c r="D9" s="579"/>
      <c r="E9" s="579"/>
      <c r="F9" s="579"/>
      <c r="G9" s="579"/>
      <c r="H9" s="580"/>
      <c r="I9" s="593" t="s">
        <v>26</v>
      </c>
      <c r="J9" s="594"/>
      <c r="K9" s="637">
        <f>入力ｼｰﾄ!K9</f>
        <v>0</v>
      </c>
      <c r="L9" s="637"/>
      <c r="M9" s="637"/>
      <c r="N9" s="637"/>
      <c r="O9" s="639">
        <f>入力ｼｰﾄ!O9</f>
        <v>0</v>
      </c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3"/>
      <c r="AD9" s="633"/>
      <c r="AE9" s="633"/>
      <c r="AF9" s="633"/>
      <c r="AG9" s="633"/>
      <c r="AH9" s="633"/>
      <c r="AI9" s="634"/>
    </row>
    <row r="10" spans="3:39" ht="14.25" thickBot="1">
      <c r="C10" s="581"/>
      <c r="D10" s="582"/>
      <c r="E10" s="582"/>
      <c r="F10" s="582"/>
      <c r="G10" s="582"/>
      <c r="H10" s="583"/>
      <c r="I10" s="595"/>
      <c r="J10" s="596"/>
      <c r="K10" s="638"/>
      <c r="L10" s="638"/>
      <c r="M10" s="638"/>
      <c r="N10" s="638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35"/>
      <c r="AD10" s="635"/>
      <c r="AE10" s="635"/>
      <c r="AF10" s="635"/>
      <c r="AG10" s="635"/>
      <c r="AH10" s="635"/>
      <c r="AI10" s="636"/>
    </row>
    <row r="12" spans="3:39" ht="14.25" thickBot="1"/>
    <row r="13" spans="3:39">
      <c r="C13" s="358" t="s">
        <v>32</v>
      </c>
      <c r="D13" s="331"/>
      <c r="E13" s="331"/>
      <c r="F13" s="331"/>
      <c r="G13" s="359"/>
      <c r="H13" s="331" t="s">
        <v>33</v>
      </c>
      <c r="I13" s="331"/>
      <c r="J13" s="359"/>
      <c r="K13" s="548">
        <f>入力ｼｰﾄ!$AL$23</f>
        <v>0</v>
      </c>
      <c r="L13" s="548"/>
      <c r="M13" s="548"/>
      <c r="N13" s="549"/>
      <c r="O13" s="604" t="s">
        <v>16</v>
      </c>
      <c r="P13" s="605"/>
      <c r="Q13" s="605"/>
      <c r="R13" s="605"/>
      <c r="S13" s="605"/>
      <c r="T13" s="605"/>
      <c r="U13" s="605"/>
      <c r="V13" s="645"/>
      <c r="W13" s="591">
        <f>入力ｼｰﾄ!AO22</f>
        <v>0</v>
      </c>
      <c r="X13" s="573"/>
      <c r="Y13" s="573"/>
      <c r="Z13" s="573"/>
      <c r="AA13" s="573"/>
      <c r="AB13" s="592"/>
      <c r="AC13" s="573">
        <f>入力ｼｰﾄ!AU22</f>
        <v>0</v>
      </c>
      <c r="AD13" s="573"/>
      <c r="AE13" s="573"/>
      <c r="AF13" s="573"/>
      <c r="AG13" s="573"/>
      <c r="AH13" s="573"/>
      <c r="AI13" s="574"/>
    </row>
    <row r="14" spans="3:39">
      <c r="C14" s="394"/>
      <c r="D14" s="379"/>
      <c r="E14" s="379"/>
      <c r="F14" s="379"/>
      <c r="G14" s="393"/>
      <c r="H14" s="379"/>
      <c r="I14" s="379"/>
      <c r="J14" s="393"/>
      <c r="K14" s="550"/>
      <c r="L14" s="550"/>
      <c r="M14" s="550"/>
      <c r="N14" s="550"/>
      <c r="O14" s="378" t="s">
        <v>38</v>
      </c>
      <c r="P14" s="379"/>
      <c r="Q14" s="379"/>
      <c r="R14" s="379"/>
      <c r="S14" s="379"/>
      <c r="T14" s="379"/>
      <c r="U14" s="379"/>
      <c r="V14" s="380"/>
      <c r="W14" s="565">
        <f>入力ｼｰﾄ!AO23</f>
        <v>0</v>
      </c>
      <c r="X14" s="550"/>
      <c r="Y14" s="550"/>
      <c r="Z14" s="550"/>
      <c r="AA14" s="550"/>
      <c r="AB14" s="566"/>
      <c r="AC14" s="518">
        <f>入力ｼｰﾄ!AU23</f>
        <v>0</v>
      </c>
      <c r="AD14" s="518"/>
      <c r="AE14" s="518"/>
      <c r="AF14" s="518"/>
      <c r="AG14" s="518"/>
      <c r="AH14" s="518"/>
      <c r="AI14" s="569"/>
    </row>
    <row r="15" spans="3:39">
      <c r="C15" s="435"/>
      <c r="D15" s="333"/>
      <c r="E15" s="333"/>
      <c r="F15" s="333"/>
      <c r="G15" s="436"/>
      <c r="H15" s="333"/>
      <c r="I15" s="333"/>
      <c r="J15" s="436"/>
      <c r="K15" s="551"/>
      <c r="L15" s="551"/>
      <c r="M15" s="551"/>
      <c r="N15" s="551"/>
      <c r="O15" s="303"/>
      <c r="P15" s="333"/>
      <c r="Q15" s="333"/>
      <c r="R15" s="333"/>
      <c r="S15" s="333"/>
      <c r="T15" s="333"/>
      <c r="U15" s="333"/>
      <c r="V15" s="381"/>
      <c r="W15" s="567"/>
      <c r="X15" s="551"/>
      <c r="Y15" s="551"/>
      <c r="Z15" s="551"/>
      <c r="AA15" s="551"/>
      <c r="AB15" s="568"/>
      <c r="AC15" s="551"/>
      <c r="AD15" s="551"/>
      <c r="AE15" s="551"/>
      <c r="AF15" s="551"/>
      <c r="AG15" s="551"/>
      <c r="AH15" s="551"/>
      <c r="AI15" s="570"/>
    </row>
    <row r="16" spans="3:39">
      <c r="C16" s="386" t="s">
        <v>43</v>
      </c>
      <c r="D16" s="387"/>
      <c r="E16" s="387"/>
      <c r="F16" s="387"/>
      <c r="G16" s="387"/>
      <c r="H16" s="387"/>
      <c r="I16" s="387"/>
      <c r="J16" s="388"/>
      <c r="K16" s="391" t="s">
        <v>44</v>
      </c>
      <c r="L16" s="387"/>
      <c r="M16" s="387"/>
      <c r="N16" s="387"/>
      <c r="O16" s="387"/>
      <c r="P16" s="387"/>
      <c r="Q16" s="646"/>
      <c r="R16" s="600">
        <f>入力ｼｰﾄ!AP25</f>
        <v>0</v>
      </c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1"/>
    </row>
    <row r="17" spans="2:35" ht="14.25" thickBot="1">
      <c r="C17" s="389"/>
      <c r="D17" s="390"/>
      <c r="E17" s="390"/>
      <c r="F17" s="390"/>
      <c r="G17" s="390"/>
      <c r="H17" s="390"/>
      <c r="I17" s="390"/>
      <c r="J17" s="233"/>
      <c r="K17" s="392"/>
      <c r="L17" s="390"/>
      <c r="M17" s="390"/>
      <c r="N17" s="390"/>
      <c r="O17" s="390"/>
      <c r="P17" s="390"/>
      <c r="Q17" s="587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3"/>
    </row>
    <row r="19" spans="2:35" ht="14.25" thickBot="1"/>
    <row r="20" spans="2:35">
      <c r="C20" s="254" t="s">
        <v>51</v>
      </c>
      <c r="D20" s="237"/>
      <c r="E20" s="237"/>
      <c r="F20" s="237"/>
      <c r="G20" s="237"/>
      <c r="H20" s="255"/>
      <c r="I20" s="607">
        <f>入力ｼｰﾄ!AR28</f>
        <v>0</v>
      </c>
      <c r="J20" s="608"/>
      <c r="K20" s="608"/>
      <c r="L20" s="608"/>
      <c r="M20" s="608"/>
      <c r="N20" s="609"/>
      <c r="O20" s="236" t="s">
        <v>53</v>
      </c>
      <c r="P20" s="237"/>
      <c r="Q20" s="237"/>
      <c r="R20" s="255"/>
      <c r="S20" s="588" t="s">
        <v>16</v>
      </c>
      <c r="T20" s="589"/>
      <c r="U20" s="589"/>
      <c r="V20" s="589"/>
      <c r="W20" s="527">
        <f>入力ｼｰﾄ!AP31</f>
        <v>0</v>
      </c>
      <c r="X20" s="528"/>
      <c r="Y20" s="528"/>
      <c r="Z20" s="528"/>
      <c r="AA20" s="529"/>
      <c r="AB20" s="528">
        <f>入力ｼｰﾄ!AU31</f>
        <v>0</v>
      </c>
      <c r="AC20" s="528"/>
      <c r="AD20" s="528"/>
      <c r="AE20" s="528"/>
      <c r="AF20" s="530"/>
      <c r="AG20" s="279" t="s">
        <v>54</v>
      </c>
      <c r="AH20" s="279"/>
      <c r="AI20" s="280"/>
    </row>
    <row r="21" spans="2:35">
      <c r="C21" s="256"/>
      <c r="D21" s="240"/>
      <c r="E21" s="240"/>
      <c r="F21" s="240"/>
      <c r="G21" s="240"/>
      <c r="H21" s="257"/>
      <c r="I21" s="610"/>
      <c r="J21" s="598"/>
      <c r="K21" s="598"/>
      <c r="L21" s="598"/>
      <c r="M21" s="598"/>
      <c r="N21" s="611"/>
      <c r="O21" s="239"/>
      <c r="P21" s="240"/>
      <c r="Q21" s="240"/>
      <c r="R21" s="257"/>
      <c r="S21" s="239" t="s">
        <v>56</v>
      </c>
      <c r="T21" s="240"/>
      <c r="U21" s="240"/>
      <c r="V21" s="240"/>
      <c r="W21" s="519">
        <f>入力ｼｰﾄ!AP32</f>
        <v>0</v>
      </c>
      <c r="X21" s="520"/>
      <c r="Y21" s="520"/>
      <c r="Z21" s="520"/>
      <c r="AA21" s="521"/>
      <c r="AB21" s="520">
        <f>入力ｼｰﾄ!AU32</f>
        <v>0</v>
      </c>
      <c r="AC21" s="520"/>
      <c r="AD21" s="520"/>
      <c r="AE21" s="520"/>
      <c r="AF21" s="520"/>
      <c r="AG21" s="533">
        <f>入力ｼｰﾄ!AZ32</f>
        <v>0</v>
      </c>
      <c r="AH21" s="533"/>
      <c r="AI21" s="534"/>
    </row>
    <row r="22" spans="2:35" ht="14.25" thickBot="1">
      <c r="C22" s="258"/>
      <c r="D22" s="243"/>
      <c r="E22" s="243"/>
      <c r="F22" s="243"/>
      <c r="G22" s="243"/>
      <c r="H22" s="259"/>
      <c r="I22" s="612"/>
      <c r="J22" s="613"/>
      <c r="K22" s="613"/>
      <c r="L22" s="613"/>
      <c r="M22" s="613"/>
      <c r="N22" s="614"/>
      <c r="O22" s="242"/>
      <c r="P22" s="243"/>
      <c r="Q22" s="243"/>
      <c r="R22" s="259"/>
      <c r="S22" s="242"/>
      <c r="T22" s="243"/>
      <c r="U22" s="243"/>
      <c r="V22" s="243"/>
      <c r="W22" s="522"/>
      <c r="X22" s="523"/>
      <c r="Y22" s="523"/>
      <c r="Z22" s="523"/>
      <c r="AA22" s="524"/>
      <c r="AB22" s="523"/>
      <c r="AC22" s="523"/>
      <c r="AD22" s="523"/>
      <c r="AE22" s="523"/>
      <c r="AF22" s="523"/>
      <c r="AG22" s="535"/>
      <c r="AH22" s="535"/>
      <c r="AI22" s="536"/>
    </row>
    <row r="24" spans="2:35" ht="14.25" thickBot="1">
      <c r="C24" s="147"/>
      <c r="D24" s="147"/>
      <c r="E24" s="147"/>
      <c r="F24" s="147"/>
      <c r="G24" s="147"/>
      <c r="H24" s="147"/>
      <c r="I24" s="147"/>
      <c r="J24" s="147"/>
      <c r="K24" s="134"/>
      <c r="L24" s="134"/>
      <c r="M24" s="134"/>
      <c r="N24" s="134"/>
      <c r="O24" s="134"/>
      <c r="P24" s="134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2:35">
      <c r="C25" s="358" t="s">
        <v>142</v>
      </c>
      <c r="D25" s="331"/>
      <c r="E25" s="331"/>
      <c r="F25" s="359"/>
      <c r="G25" s="604" t="s">
        <v>68</v>
      </c>
      <c r="H25" s="605"/>
      <c r="I25" s="605"/>
      <c r="J25" s="605"/>
      <c r="K25" s="605"/>
      <c r="L25" s="605"/>
      <c r="M25" s="605"/>
      <c r="N25" s="606"/>
      <c r="O25" s="341" t="s">
        <v>69</v>
      </c>
      <c r="P25" s="341"/>
      <c r="Q25" s="341" t="s">
        <v>70</v>
      </c>
      <c r="R25" s="341"/>
      <c r="S25" s="341" t="s">
        <v>71</v>
      </c>
      <c r="T25" s="341"/>
      <c r="U25" s="341"/>
      <c r="V25" s="341"/>
      <c r="W25" s="341"/>
      <c r="X25" s="341"/>
      <c r="Y25" s="356" t="s">
        <v>72</v>
      </c>
      <c r="Z25" s="341"/>
      <c r="AA25" s="341"/>
      <c r="AB25" s="341"/>
      <c r="AC25" s="341"/>
      <c r="AD25" s="279" t="s">
        <v>73</v>
      </c>
      <c r="AE25" s="279"/>
      <c r="AF25" s="279"/>
      <c r="AG25" s="279" t="s">
        <v>74</v>
      </c>
      <c r="AH25" s="279"/>
      <c r="AI25" s="280"/>
    </row>
    <row r="26" spans="2:35">
      <c r="C26" s="394"/>
      <c r="D26" s="379"/>
      <c r="E26" s="379"/>
      <c r="F26" s="393"/>
      <c r="G26" s="562" t="s">
        <v>75</v>
      </c>
      <c r="H26" s="563"/>
      <c r="I26" s="563"/>
      <c r="J26" s="586"/>
      <c r="K26" s="379" t="s">
        <v>76</v>
      </c>
      <c r="L26" s="379"/>
      <c r="M26" s="379"/>
      <c r="N26" s="393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6"/>
      <c r="AE26" s="346"/>
      <c r="AF26" s="346"/>
      <c r="AG26" s="346"/>
      <c r="AH26" s="346"/>
      <c r="AI26" s="348"/>
    </row>
    <row r="27" spans="2:35" ht="14.25" thickBot="1">
      <c r="C27" s="389"/>
      <c r="D27" s="390"/>
      <c r="E27" s="390"/>
      <c r="F27" s="233"/>
      <c r="G27" s="392"/>
      <c r="H27" s="390"/>
      <c r="I27" s="390"/>
      <c r="J27" s="587"/>
      <c r="K27" s="390"/>
      <c r="L27" s="390"/>
      <c r="M27" s="390"/>
      <c r="N27" s="233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47"/>
      <c r="AE27" s="347"/>
      <c r="AF27" s="347"/>
      <c r="AG27" s="347"/>
      <c r="AH27" s="347"/>
      <c r="AI27" s="349"/>
    </row>
    <row r="28" spans="2:35">
      <c r="B28" s="2"/>
      <c r="C28" s="548">
        <f>入力ｼｰﾄ!C154</f>
        <v>0</v>
      </c>
      <c r="D28" s="548"/>
      <c r="E28" s="548"/>
      <c r="F28" s="549"/>
      <c r="G28" s="527">
        <f>入力ｼｰﾄ!G154</f>
        <v>0</v>
      </c>
      <c r="H28" s="528"/>
      <c r="I28" s="528"/>
      <c r="J28" s="529"/>
      <c r="K28" s="528">
        <f>入力ｼｰﾄ!K154</f>
        <v>0</v>
      </c>
      <c r="L28" s="528"/>
      <c r="M28" s="528"/>
      <c r="N28" s="530"/>
      <c r="O28" s="537">
        <f>入力ｼｰﾄ!O154</f>
        <v>0</v>
      </c>
      <c r="P28" s="537"/>
      <c r="Q28" s="537">
        <f>入力ｼｰﾄ!Q154</f>
        <v>0</v>
      </c>
      <c r="R28" s="537"/>
      <c r="S28" s="540" t="str">
        <f>IF(入力ｼｰﾄ!S154="","",入力ｼｰﾄ!S154)</f>
        <v/>
      </c>
      <c r="T28" s="540"/>
      <c r="U28" s="540"/>
      <c r="V28" s="540"/>
      <c r="W28" s="540"/>
      <c r="X28" s="540"/>
      <c r="Y28" s="642">
        <f>入力ｼｰﾄ!Y154</f>
        <v>0</v>
      </c>
      <c r="Z28" s="642"/>
      <c r="AA28" s="642"/>
      <c r="AB28" s="642"/>
      <c r="AC28" s="642"/>
      <c r="AD28" s="531">
        <f>入力ｼｰﾄ!AD154</f>
        <v>0</v>
      </c>
      <c r="AE28" s="531"/>
      <c r="AF28" s="531"/>
      <c r="AG28" s="531">
        <f>入力ｼｰﾄ!AG154</f>
        <v>0</v>
      </c>
      <c r="AH28" s="531"/>
      <c r="AI28" s="532"/>
    </row>
    <row r="29" spans="2:35">
      <c r="B29" s="2"/>
      <c r="C29" s="518"/>
      <c r="D29" s="518"/>
      <c r="E29" s="518"/>
      <c r="F29" s="648"/>
      <c r="G29" s="519">
        <f>入力ｼｰﾄ!G155</f>
        <v>0</v>
      </c>
      <c r="H29" s="520"/>
      <c r="I29" s="520"/>
      <c r="J29" s="521"/>
      <c r="K29" s="520">
        <f>入力ｼｰﾄ!K155</f>
        <v>0</v>
      </c>
      <c r="L29" s="520"/>
      <c r="M29" s="520"/>
      <c r="N29" s="525"/>
      <c r="O29" s="538"/>
      <c r="P29" s="538"/>
      <c r="Q29" s="538"/>
      <c r="R29" s="538"/>
      <c r="S29" s="541"/>
      <c r="T29" s="541"/>
      <c r="U29" s="541"/>
      <c r="V29" s="541"/>
      <c r="W29" s="541"/>
      <c r="X29" s="541"/>
      <c r="Y29" s="643"/>
      <c r="Z29" s="643"/>
      <c r="AA29" s="643"/>
      <c r="AB29" s="643"/>
      <c r="AC29" s="643"/>
      <c r="AD29" s="533"/>
      <c r="AE29" s="533"/>
      <c r="AF29" s="533"/>
      <c r="AG29" s="533"/>
      <c r="AH29" s="533"/>
      <c r="AI29" s="534"/>
    </row>
    <row r="30" spans="2:35" ht="14.25" thickBot="1">
      <c r="B30" s="2"/>
      <c r="C30" s="602"/>
      <c r="D30" s="602"/>
      <c r="E30" s="602"/>
      <c r="F30" s="650"/>
      <c r="G30" s="522"/>
      <c r="H30" s="523"/>
      <c r="I30" s="523"/>
      <c r="J30" s="524"/>
      <c r="K30" s="523"/>
      <c r="L30" s="523"/>
      <c r="M30" s="523"/>
      <c r="N30" s="526"/>
      <c r="O30" s="539"/>
      <c r="P30" s="539"/>
      <c r="Q30" s="539"/>
      <c r="R30" s="539"/>
      <c r="S30" s="542"/>
      <c r="T30" s="542"/>
      <c r="U30" s="542"/>
      <c r="V30" s="542"/>
      <c r="W30" s="542"/>
      <c r="X30" s="542"/>
      <c r="Y30" s="644"/>
      <c r="Z30" s="644"/>
      <c r="AA30" s="644"/>
      <c r="AB30" s="644"/>
      <c r="AC30" s="644"/>
      <c r="AD30" s="535"/>
      <c r="AE30" s="535"/>
      <c r="AF30" s="535"/>
      <c r="AG30" s="535"/>
      <c r="AH30" s="535"/>
      <c r="AI30" s="536"/>
    </row>
    <row r="31" spans="2:35">
      <c r="B31" s="2"/>
      <c r="C31" s="548">
        <f>入力ｼｰﾄ!C157</f>
        <v>0</v>
      </c>
      <c r="D31" s="548"/>
      <c r="E31" s="548"/>
      <c r="F31" s="549"/>
      <c r="G31" s="527">
        <f>入力ｼｰﾄ!G157</f>
        <v>0</v>
      </c>
      <c r="H31" s="528"/>
      <c r="I31" s="528"/>
      <c r="J31" s="529"/>
      <c r="K31" s="528">
        <f>入力ｼｰﾄ!K157</f>
        <v>0</v>
      </c>
      <c r="L31" s="528"/>
      <c r="M31" s="528"/>
      <c r="N31" s="530"/>
      <c r="O31" s="537">
        <f>入力ｼｰﾄ!O157</f>
        <v>0</v>
      </c>
      <c r="P31" s="537"/>
      <c r="Q31" s="537">
        <f>入力ｼｰﾄ!Q157</f>
        <v>0</v>
      </c>
      <c r="R31" s="537"/>
      <c r="S31" s="540" t="str">
        <f>IF(入力ｼｰﾄ!S157="","",入力ｼｰﾄ!S157)</f>
        <v/>
      </c>
      <c r="T31" s="540"/>
      <c r="U31" s="540"/>
      <c r="V31" s="540"/>
      <c r="W31" s="540"/>
      <c r="X31" s="540"/>
      <c r="Y31" s="642">
        <f>入力ｼｰﾄ!Y157</f>
        <v>0</v>
      </c>
      <c r="Z31" s="642"/>
      <c r="AA31" s="642"/>
      <c r="AB31" s="642"/>
      <c r="AC31" s="642"/>
      <c r="AD31" s="531">
        <f>入力ｼｰﾄ!AD157</f>
        <v>0</v>
      </c>
      <c r="AE31" s="531"/>
      <c r="AF31" s="531"/>
      <c r="AG31" s="531">
        <f>入力ｼｰﾄ!AG157</f>
        <v>0</v>
      </c>
      <c r="AH31" s="531"/>
      <c r="AI31" s="532"/>
    </row>
    <row r="32" spans="2:35">
      <c r="B32" s="2"/>
      <c r="C32" s="518"/>
      <c r="D32" s="518"/>
      <c r="E32" s="518"/>
      <c r="F32" s="648"/>
      <c r="G32" s="519">
        <f>入力ｼｰﾄ!G158</f>
        <v>0</v>
      </c>
      <c r="H32" s="520"/>
      <c r="I32" s="520"/>
      <c r="J32" s="521"/>
      <c r="K32" s="520">
        <f>入力ｼｰﾄ!K158</f>
        <v>0</v>
      </c>
      <c r="L32" s="520"/>
      <c r="M32" s="520"/>
      <c r="N32" s="525"/>
      <c r="O32" s="538"/>
      <c r="P32" s="538"/>
      <c r="Q32" s="538"/>
      <c r="R32" s="538"/>
      <c r="S32" s="541"/>
      <c r="T32" s="541"/>
      <c r="U32" s="541"/>
      <c r="V32" s="541"/>
      <c r="W32" s="541"/>
      <c r="X32" s="541"/>
      <c r="Y32" s="643"/>
      <c r="Z32" s="643"/>
      <c r="AA32" s="643"/>
      <c r="AB32" s="643"/>
      <c r="AC32" s="643"/>
      <c r="AD32" s="533"/>
      <c r="AE32" s="533"/>
      <c r="AF32" s="533"/>
      <c r="AG32" s="533"/>
      <c r="AH32" s="533"/>
      <c r="AI32" s="534"/>
    </row>
    <row r="33" spans="2:35" ht="14.25" thickBot="1">
      <c r="B33" s="2"/>
      <c r="C33" s="602"/>
      <c r="D33" s="602"/>
      <c r="E33" s="602"/>
      <c r="F33" s="650"/>
      <c r="G33" s="522"/>
      <c r="H33" s="523"/>
      <c r="I33" s="523"/>
      <c r="J33" s="524"/>
      <c r="K33" s="523"/>
      <c r="L33" s="523"/>
      <c r="M33" s="523"/>
      <c r="N33" s="526"/>
      <c r="O33" s="539"/>
      <c r="P33" s="539"/>
      <c r="Q33" s="539"/>
      <c r="R33" s="539"/>
      <c r="S33" s="542"/>
      <c r="T33" s="542"/>
      <c r="U33" s="542"/>
      <c r="V33" s="542"/>
      <c r="W33" s="542"/>
      <c r="X33" s="542"/>
      <c r="Y33" s="644"/>
      <c r="Z33" s="644"/>
      <c r="AA33" s="644"/>
      <c r="AB33" s="644"/>
      <c r="AC33" s="644"/>
      <c r="AD33" s="535"/>
      <c r="AE33" s="535"/>
      <c r="AF33" s="535"/>
      <c r="AG33" s="535"/>
      <c r="AH33" s="535"/>
      <c r="AI33" s="536"/>
    </row>
    <row r="34" spans="2:35">
      <c r="B34" s="2"/>
      <c r="C34" s="548">
        <f>入力ｼｰﾄ!C160</f>
        <v>0</v>
      </c>
      <c r="D34" s="548"/>
      <c r="E34" s="548"/>
      <c r="F34" s="549"/>
      <c r="G34" s="527">
        <f>入力ｼｰﾄ!G160</f>
        <v>0</v>
      </c>
      <c r="H34" s="528"/>
      <c r="I34" s="528"/>
      <c r="J34" s="529"/>
      <c r="K34" s="528">
        <f>入力ｼｰﾄ!K160</f>
        <v>0</v>
      </c>
      <c r="L34" s="528"/>
      <c r="M34" s="528"/>
      <c r="N34" s="530"/>
      <c r="O34" s="537">
        <f>入力ｼｰﾄ!O160</f>
        <v>0</v>
      </c>
      <c r="P34" s="537"/>
      <c r="Q34" s="537">
        <f>入力ｼｰﾄ!Q160</f>
        <v>0</v>
      </c>
      <c r="R34" s="537"/>
      <c r="S34" s="540" t="str">
        <f>IF(入力ｼｰﾄ!S160="","",入力ｼｰﾄ!S160)</f>
        <v/>
      </c>
      <c r="T34" s="540"/>
      <c r="U34" s="540"/>
      <c r="V34" s="540"/>
      <c r="W34" s="540"/>
      <c r="X34" s="540"/>
      <c r="Y34" s="642">
        <f>入力ｼｰﾄ!Y160</f>
        <v>0</v>
      </c>
      <c r="Z34" s="642"/>
      <c r="AA34" s="642"/>
      <c r="AB34" s="642"/>
      <c r="AC34" s="642"/>
      <c r="AD34" s="531">
        <f>入力ｼｰﾄ!AD160</f>
        <v>0</v>
      </c>
      <c r="AE34" s="531"/>
      <c r="AF34" s="531"/>
      <c r="AG34" s="531">
        <f>入力ｼｰﾄ!AG160</f>
        <v>0</v>
      </c>
      <c r="AH34" s="531"/>
      <c r="AI34" s="532"/>
    </row>
    <row r="35" spans="2:35">
      <c r="B35" s="2"/>
      <c r="C35" s="518"/>
      <c r="D35" s="518"/>
      <c r="E35" s="518"/>
      <c r="F35" s="648"/>
      <c r="G35" s="519">
        <f>入力ｼｰﾄ!G161</f>
        <v>0</v>
      </c>
      <c r="H35" s="520"/>
      <c r="I35" s="520"/>
      <c r="J35" s="521"/>
      <c r="K35" s="520">
        <f>入力ｼｰﾄ!K161</f>
        <v>0</v>
      </c>
      <c r="L35" s="520"/>
      <c r="M35" s="520"/>
      <c r="N35" s="525"/>
      <c r="O35" s="538"/>
      <c r="P35" s="538"/>
      <c r="Q35" s="538"/>
      <c r="R35" s="538"/>
      <c r="S35" s="541"/>
      <c r="T35" s="541"/>
      <c r="U35" s="541"/>
      <c r="V35" s="541"/>
      <c r="W35" s="541"/>
      <c r="X35" s="541"/>
      <c r="Y35" s="643"/>
      <c r="Z35" s="643"/>
      <c r="AA35" s="643"/>
      <c r="AB35" s="643"/>
      <c r="AC35" s="643"/>
      <c r="AD35" s="533"/>
      <c r="AE35" s="533"/>
      <c r="AF35" s="533"/>
      <c r="AG35" s="533"/>
      <c r="AH35" s="533"/>
      <c r="AI35" s="534"/>
    </row>
    <row r="36" spans="2:35" ht="14.25" thickBot="1">
      <c r="B36" s="2"/>
      <c r="C36" s="602"/>
      <c r="D36" s="602"/>
      <c r="E36" s="602"/>
      <c r="F36" s="650"/>
      <c r="G36" s="522"/>
      <c r="H36" s="523"/>
      <c r="I36" s="523"/>
      <c r="J36" s="524"/>
      <c r="K36" s="523"/>
      <c r="L36" s="523"/>
      <c r="M36" s="523"/>
      <c r="N36" s="526"/>
      <c r="O36" s="539"/>
      <c r="P36" s="539"/>
      <c r="Q36" s="539"/>
      <c r="R36" s="539"/>
      <c r="S36" s="542"/>
      <c r="T36" s="542"/>
      <c r="U36" s="542"/>
      <c r="V36" s="542"/>
      <c r="W36" s="542"/>
      <c r="X36" s="542"/>
      <c r="Y36" s="644"/>
      <c r="Z36" s="644"/>
      <c r="AA36" s="644"/>
      <c r="AB36" s="644"/>
      <c r="AC36" s="644"/>
      <c r="AD36" s="535"/>
      <c r="AE36" s="535"/>
      <c r="AF36" s="535"/>
      <c r="AG36" s="535"/>
      <c r="AH36" s="535"/>
      <c r="AI36" s="536"/>
    </row>
    <row r="37" spans="2:35">
      <c r="B37" s="2"/>
      <c r="C37" s="548">
        <f>入力ｼｰﾄ!C163</f>
        <v>0</v>
      </c>
      <c r="D37" s="548"/>
      <c r="E37" s="548"/>
      <c r="F37" s="549"/>
      <c r="G37" s="527">
        <f>入力ｼｰﾄ!G163</f>
        <v>0</v>
      </c>
      <c r="H37" s="528"/>
      <c r="I37" s="528"/>
      <c r="J37" s="529"/>
      <c r="K37" s="528">
        <f>入力ｼｰﾄ!K163</f>
        <v>0</v>
      </c>
      <c r="L37" s="528"/>
      <c r="M37" s="528"/>
      <c r="N37" s="530"/>
      <c r="O37" s="537">
        <f>入力ｼｰﾄ!O163</f>
        <v>0</v>
      </c>
      <c r="P37" s="537"/>
      <c r="Q37" s="537">
        <f>入力ｼｰﾄ!Q163</f>
        <v>0</v>
      </c>
      <c r="R37" s="537"/>
      <c r="S37" s="540" t="str">
        <f>IF(入力ｼｰﾄ!S163="","",入力ｼｰﾄ!S163)</f>
        <v/>
      </c>
      <c r="T37" s="540"/>
      <c r="U37" s="540"/>
      <c r="V37" s="540"/>
      <c r="W37" s="540"/>
      <c r="X37" s="540"/>
      <c r="Y37" s="642">
        <f>入力ｼｰﾄ!Y163</f>
        <v>0</v>
      </c>
      <c r="Z37" s="642"/>
      <c r="AA37" s="642"/>
      <c r="AB37" s="642"/>
      <c r="AC37" s="642"/>
      <c r="AD37" s="531">
        <f>入力ｼｰﾄ!AD163</f>
        <v>0</v>
      </c>
      <c r="AE37" s="531"/>
      <c r="AF37" s="531"/>
      <c r="AG37" s="531">
        <f>入力ｼｰﾄ!AG163</f>
        <v>0</v>
      </c>
      <c r="AH37" s="531"/>
      <c r="AI37" s="532"/>
    </row>
    <row r="38" spans="2:35">
      <c r="B38" s="2"/>
      <c r="C38" s="518"/>
      <c r="D38" s="518"/>
      <c r="E38" s="518"/>
      <c r="F38" s="648"/>
      <c r="G38" s="519">
        <f>入力ｼｰﾄ!G164</f>
        <v>0</v>
      </c>
      <c r="H38" s="520"/>
      <c r="I38" s="520"/>
      <c r="J38" s="521"/>
      <c r="K38" s="520">
        <f>入力ｼｰﾄ!K164</f>
        <v>0</v>
      </c>
      <c r="L38" s="520"/>
      <c r="M38" s="520"/>
      <c r="N38" s="525"/>
      <c r="O38" s="538"/>
      <c r="P38" s="538"/>
      <c r="Q38" s="538"/>
      <c r="R38" s="538"/>
      <c r="S38" s="541"/>
      <c r="T38" s="541"/>
      <c r="U38" s="541"/>
      <c r="V38" s="541"/>
      <c r="W38" s="541"/>
      <c r="X38" s="541"/>
      <c r="Y38" s="643"/>
      <c r="Z38" s="643"/>
      <c r="AA38" s="643"/>
      <c r="AB38" s="643"/>
      <c r="AC38" s="643"/>
      <c r="AD38" s="533"/>
      <c r="AE38" s="533"/>
      <c r="AF38" s="533"/>
      <c r="AG38" s="533"/>
      <c r="AH38" s="533"/>
      <c r="AI38" s="534"/>
    </row>
    <row r="39" spans="2:35" ht="14.25" thickBot="1">
      <c r="B39" s="2"/>
      <c r="C39" s="602"/>
      <c r="D39" s="602"/>
      <c r="E39" s="602"/>
      <c r="F39" s="650"/>
      <c r="G39" s="522"/>
      <c r="H39" s="523"/>
      <c r="I39" s="523"/>
      <c r="J39" s="524"/>
      <c r="K39" s="523"/>
      <c r="L39" s="523"/>
      <c r="M39" s="523"/>
      <c r="N39" s="526"/>
      <c r="O39" s="539"/>
      <c r="P39" s="539"/>
      <c r="Q39" s="539"/>
      <c r="R39" s="539"/>
      <c r="S39" s="542"/>
      <c r="T39" s="542"/>
      <c r="U39" s="542"/>
      <c r="V39" s="542"/>
      <c r="W39" s="542"/>
      <c r="X39" s="542"/>
      <c r="Y39" s="644"/>
      <c r="Z39" s="644"/>
      <c r="AA39" s="644"/>
      <c r="AB39" s="644"/>
      <c r="AC39" s="644"/>
      <c r="AD39" s="535"/>
      <c r="AE39" s="535"/>
      <c r="AF39" s="535"/>
      <c r="AG39" s="535"/>
      <c r="AH39" s="535"/>
      <c r="AI39" s="536"/>
    </row>
    <row r="40" spans="2:35">
      <c r="B40" s="2"/>
      <c r="C40" s="548">
        <f>入力ｼｰﾄ!C166</f>
        <v>0</v>
      </c>
      <c r="D40" s="548"/>
      <c r="E40" s="548"/>
      <c r="F40" s="549"/>
      <c r="G40" s="527">
        <f>入力ｼｰﾄ!G166</f>
        <v>0</v>
      </c>
      <c r="H40" s="528"/>
      <c r="I40" s="528"/>
      <c r="J40" s="529"/>
      <c r="K40" s="528">
        <f>入力ｼｰﾄ!K166</f>
        <v>0</v>
      </c>
      <c r="L40" s="528"/>
      <c r="M40" s="528"/>
      <c r="N40" s="530"/>
      <c r="O40" s="537">
        <f>入力ｼｰﾄ!O166</f>
        <v>0</v>
      </c>
      <c r="P40" s="537"/>
      <c r="Q40" s="537">
        <f>入力ｼｰﾄ!Q166</f>
        <v>0</v>
      </c>
      <c r="R40" s="537"/>
      <c r="S40" s="540" t="str">
        <f>IF(入力ｼｰﾄ!S166="","",入力ｼｰﾄ!S166)</f>
        <v/>
      </c>
      <c r="T40" s="540"/>
      <c r="U40" s="540"/>
      <c r="V40" s="540"/>
      <c r="W40" s="540"/>
      <c r="X40" s="540"/>
      <c r="Y40" s="642">
        <f>入力ｼｰﾄ!Y166</f>
        <v>0</v>
      </c>
      <c r="Z40" s="642"/>
      <c r="AA40" s="642"/>
      <c r="AB40" s="642"/>
      <c r="AC40" s="642"/>
      <c r="AD40" s="531">
        <f>入力ｼｰﾄ!AD166</f>
        <v>0</v>
      </c>
      <c r="AE40" s="531"/>
      <c r="AF40" s="531"/>
      <c r="AG40" s="531">
        <f>入力ｼｰﾄ!AG166</f>
        <v>0</v>
      </c>
      <c r="AH40" s="531"/>
      <c r="AI40" s="532"/>
    </row>
    <row r="41" spans="2:35">
      <c r="B41" s="2"/>
      <c r="C41" s="518"/>
      <c r="D41" s="518"/>
      <c r="E41" s="518"/>
      <c r="F41" s="648"/>
      <c r="G41" s="519">
        <f>入力ｼｰﾄ!G167</f>
        <v>0</v>
      </c>
      <c r="H41" s="520"/>
      <c r="I41" s="520"/>
      <c r="J41" s="521"/>
      <c r="K41" s="520">
        <f>入力ｼｰﾄ!K167</f>
        <v>0</v>
      </c>
      <c r="L41" s="520"/>
      <c r="M41" s="520"/>
      <c r="N41" s="525"/>
      <c r="O41" s="538"/>
      <c r="P41" s="538"/>
      <c r="Q41" s="538"/>
      <c r="R41" s="538"/>
      <c r="S41" s="541"/>
      <c r="T41" s="541"/>
      <c r="U41" s="541"/>
      <c r="V41" s="541"/>
      <c r="W41" s="541"/>
      <c r="X41" s="541"/>
      <c r="Y41" s="643"/>
      <c r="Z41" s="643"/>
      <c r="AA41" s="643"/>
      <c r="AB41" s="643"/>
      <c r="AC41" s="643"/>
      <c r="AD41" s="533"/>
      <c r="AE41" s="533"/>
      <c r="AF41" s="533"/>
      <c r="AG41" s="533"/>
      <c r="AH41" s="533"/>
      <c r="AI41" s="534"/>
    </row>
    <row r="42" spans="2:35" ht="14.25" thickBot="1">
      <c r="B42" s="2"/>
      <c r="C42" s="602"/>
      <c r="D42" s="602"/>
      <c r="E42" s="602"/>
      <c r="F42" s="650"/>
      <c r="G42" s="522"/>
      <c r="H42" s="523"/>
      <c r="I42" s="523"/>
      <c r="J42" s="524"/>
      <c r="K42" s="523"/>
      <c r="L42" s="523"/>
      <c r="M42" s="523"/>
      <c r="N42" s="526"/>
      <c r="O42" s="539"/>
      <c r="P42" s="539"/>
      <c r="Q42" s="539"/>
      <c r="R42" s="539"/>
      <c r="S42" s="542"/>
      <c r="T42" s="542"/>
      <c r="U42" s="542"/>
      <c r="V42" s="542"/>
      <c r="W42" s="542"/>
      <c r="X42" s="542"/>
      <c r="Y42" s="644"/>
      <c r="Z42" s="644"/>
      <c r="AA42" s="644"/>
      <c r="AB42" s="644"/>
      <c r="AC42" s="644"/>
      <c r="AD42" s="535"/>
      <c r="AE42" s="535"/>
      <c r="AF42" s="535"/>
      <c r="AG42" s="535"/>
      <c r="AH42" s="535"/>
      <c r="AI42" s="536"/>
    </row>
    <row r="43" spans="2:35">
      <c r="B43" s="2"/>
      <c r="C43" s="548">
        <f>入力ｼｰﾄ!C169</f>
        <v>0</v>
      </c>
      <c r="D43" s="548"/>
      <c r="E43" s="548"/>
      <c r="F43" s="549"/>
      <c r="G43" s="527">
        <f>入力ｼｰﾄ!G169</f>
        <v>0</v>
      </c>
      <c r="H43" s="528"/>
      <c r="I43" s="528"/>
      <c r="J43" s="529"/>
      <c r="K43" s="528">
        <f>入力ｼｰﾄ!K169</f>
        <v>0</v>
      </c>
      <c r="L43" s="528"/>
      <c r="M43" s="528"/>
      <c r="N43" s="530"/>
      <c r="O43" s="537">
        <f>入力ｼｰﾄ!O169</f>
        <v>0</v>
      </c>
      <c r="P43" s="537"/>
      <c r="Q43" s="537">
        <f>入力ｼｰﾄ!Q169</f>
        <v>0</v>
      </c>
      <c r="R43" s="537"/>
      <c r="S43" s="540" t="str">
        <f>IF(入力ｼｰﾄ!S169="","",入力ｼｰﾄ!S169)</f>
        <v/>
      </c>
      <c r="T43" s="540"/>
      <c r="U43" s="540"/>
      <c r="V43" s="540"/>
      <c r="W43" s="540"/>
      <c r="X43" s="540"/>
      <c r="Y43" s="642">
        <f>入力ｼｰﾄ!Y169</f>
        <v>0</v>
      </c>
      <c r="Z43" s="642"/>
      <c r="AA43" s="642"/>
      <c r="AB43" s="642"/>
      <c r="AC43" s="642"/>
      <c r="AD43" s="531">
        <f>入力ｼｰﾄ!AD169</f>
        <v>0</v>
      </c>
      <c r="AE43" s="531"/>
      <c r="AF43" s="531"/>
      <c r="AG43" s="531">
        <f>入力ｼｰﾄ!AG169</f>
        <v>0</v>
      </c>
      <c r="AH43" s="531"/>
      <c r="AI43" s="532"/>
    </row>
    <row r="44" spans="2:35">
      <c r="B44" s="2"/>
      <c r="C44" s="518"/>
      <c r="D44" s="518"/>
      <c r="E44" s="518"/>
      <c r="F44" s="648"/>
      <c r="G44" s="519">
        <f>入力ｼｰﾄ!G170</f>
        <v>0</v>
      </c>
      <c r="H44" s="520"/>
      <c r="I44" s="520"/>
      <c r="J44" s="521"/>
      <c r="K44" s="520">
        <f>入力ｼｰﾄ!K170</f>
        <v>0</v>
      </c>
      <c r="L44" s="520"/>
      <c r="M44" s="520"/>
      <c r="N44" s="525"/>
      <c r="O44" s="538"/>
      <c r="P44" s="538"/>
      <c r="Q44" s="538"/>
      <c r="R44" s="538"/>
      <c r="S44" s="541"/>
      <c r="T44" s="541"/>
      <c r="U44" s="541"/>
      <c r="V44" s="541"/>
      <c r="W44" s="541"/>
      <c r="X44" s="541"/>
      <c r="Y44" s="643"/>
      <c r="Z44" s="643"/>
      <c r="AA44" s="643"/>
      <c r="AB44" s="643"/>
      <c r="AC44" s="643"/>
      <c r="AD44" s="533"/>
      <c r="AE44" s="533"/>
      <c r="AF44" s="533"/>
      <c r="AG44" s="533"/>
      <c r="AH44" s="533"/>
      <c r="AI44" s="534"/>
    </row>
    <row r="45" spans="2:35" ht="14.25" thickBot="1">
      <c r="B45" s="2"/>
      <c r="C45" s="602"/>
      <c r="D45" s="602"/>
      <c r="E45" s="602"/>
      <c r="F45" s="650"/>
      <c r="G45" s="522"/>
      <c r="H45" s="523"/>
      <c r="I45" s="523"/>
      <c r="J45" s="524"/>
      <c r="K45" s="523"/>
      <c r="L45" s="523"/>
      <c r="M45" s="523"/>
      <c r="N45" s="526"/>
      <c r="O45" s="539"/>
      <c r="P45" s="539"/>
      <c r="Q45" s="539"/>
      <c r="R45" s="539"/>
      <c r="S45" s="542"/>
      <c r="T45" s="542"/>
      <c r="U45" s="542"/>
      <c r="V45" s="542"/>
      <c r="W45" s="542"/>
      <c r="X45" s="542"/>
      <c r="Y45" s="644"/>
      <c r="Z45" s="644"/>
      <c r="AA45" s="644"/>
      <c r="AB45" s="644"/>
      <c r="AC45" s="644"/>
      <c r="AD45" s="535"/>
      <c r="AE45" s="535"/>
      <c r="AF45" s="535"/>
      <c r="AG45" s="535"/>
      <c r="AH45" s="535"/>
      <c r="AI45" s="536"/>
    </row>
    <row r="46" spans="2:35">
      <c r="B46" s="2"/>
      <c r="C46" s="548">
        <f>入力ｼｰﾄ!C172</f>
        <v>0</v>
      </c>
      <c r="D46" s="548"/>
      <c r="E46" s="548"/>
      <c r="F46" s="549"/>
      <c r="G46" s="527">
        <f>入力ｼｰﾄ!G172</f>
        <v>0</v>
      </c>
      <c r="H46" s="528"/>
      <c r="I46" s="528"/>
      <c r="J46" s="529"/>
      <c r="K46" s="528">
        <f>入力ｼｰﾄ!K172</f>
        <v>0</v>
      </c>
      <c r="L46" s="528"/>
      <c r="M46" s="528"/>
      <c r="N46" s="530"/>
      <c r="O46" s="537">
        <f>入力ｼｰﾄ!O172</f>
        <v>0</v>
      </c>
      <c r="P46" s="537"/>
      <c r="Q46" s="537">
        <f>入力ｼｰﾄ!Q172</f>
        <v>0</v>
      </c>
      <c r="R46" s="537"/>
      <c r="S46" s="540" t="str">
        <f>IF(入力ｼｰﾄ!S172="","",入力ｼｰﾄ!S172)</f>
        <v/>
      </c>
      <c r="T46" s="540"/>
      <c r="U46" s="540"/>
      <c r="V46" s="540"/>
      <c r="W46" s="540"/>
      <c r="X46" s="540"/>
      <c r="Y46" s="642">
        <f>入力ｼｰﾄ!Y172</f>
        <v>0</v>
      </c>
      <c r="Z46" s="642"/>
      <c r="AA46" s="642"/>
      <c r="AB46" s="642"/>
      <c r="AC46" s="642"/>
      <c r="AD46" s="531">
        <f>入力ｼｰﾄ!AD172</f>
        <v>0</v>
      </c>
      <c r="AE46" s="531"/>
      <c r="AF46" s="531"/>
      <c r="AG46" s="531">
        <f>入力ｼｰﾄ!AG172</f>
        <v>0</v>
      </c>
      <c r="AH46" s="531"/>
      <c r="AI46" s="532"/>
    </row>
    <row r="47" spans="2:35">
      <c r="B47" s="2"/>
      <c r="C47" s="518"/>
      <c r="D47" s="518"/>
      <c r="E47" s="518"/>
      <c r="F47" s="648"/>
      <c r="G47" s="519">
        <f>入力ｼｰﾄ!G173</f>
        <v>0</v>
      </c>
      <c r="H47" s="520"/>
      <c r="I47" s="520"/>
      <c r="J47" s="521"/>
      <c r="K47" s="520">
        <f>入力ｼｰﾄ!K173</f>
        <v>0</v>
      </c>
      <c r="L47" s="520"/>
      <c r="M47" s="520"/>
      <c r="N47" s="525"/>
      <c r="O47" s="538"/>
      <c r="P47" s="538"/>
      <c r="Q47" s="538"/>
      <c r="R47" s="538"/>
      <c r="S47" s="541"/>
      <c r="T47" s="541"/>
      <c r="U47" s="541"/>
      <c r="V47" s="541"/>
      <c r="W47" s="541"/>
      <c r="X47" s="541"/>
      <c r="Y47" s="643"/>
      <c r="Z47" s="643"/>
      <c r="AA47" s="643"/>
      <c r="AB47" s="643"/>
      <c r="AC47" s="643"/>
      <c r="AD47" s="533"/>
      <c r="AE47" s="533"/>
      <c r="AF47" s="533"/>
      <c r="AG47" s="533"/>
      <c r="AH47" s="533"/>
      <c r="AI47" s="534"/>
    </row>
    <row r="48" spans="2:35" ht="14.25" thickBot="1">
      <c r="B48" s="2"/>
      <c r="C48" s="602"/>
      <c r="D48" s="602"/>
      <c r="E48" s="602"/>
      <c r="F48" s="650"/>
      <c r="G48" s="522"/>
      <c r="H48" s="523"/>
      <c r="I48" s="523"/>
      <c r="J48" s="524"/>
      <c r="K48" s="523"/>
      <c r="L48" s="523"/>
      <c r="M48" s="523"/>
      <c r="N48" s="526"/>
      <c r="O48" s="539"/>
      <c r="P48" s="539"/>
      <c r="Q48" s="539"/>
      <c r="R48" s="539"/>
      <c r="S48" s="542"/>
      <c r="T48" s="542"/>
      <c r="U48" s="542"/>
      <c r="V48" s="542"/>
      <c r="W48" s="542"/>
      <c r="X48" s="542"/>
      <c r="Y48" s="644"/>
      <c r="Z48" s="644"/>
      <c r="AA48" s="644"/>
      <c r="AB48" s="644"/>
      <c r="AC48" s="644"/>
      <c r="AD48" s="535"/>
      <c r="AE48" s="535"/>
      <c r="AF48" s="535"/>
      <c r="AG48" s="535"/>
      <c r="AH48" s="535"/>
      <c r="AI48" s="536"/>
    </row>
    <row r="49" spans="3:35">
      <c r="AB49" s="1" t="s">
        <v>119</v>
      </c>
    </row>
    <row r="51" spans="3:35">
      <c r="C51" s="423" t="s">
        <v>120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</row>
    <row r="52" spans="3:35"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</row>
    <row r="53" spans="3:35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</row>
    <row r="54" spans="3:35">
      <c r="C54" s="415" t="s">
        <v>121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</row>
    <row r="56" spans="3:35">
      <c r="D56" s="415" t="s">
        <v>122</v>
      </c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</row>
    <row r="58" spans="3:35">
      <c r="E58" s="203"/>
      <c r="F58" s="518" t="str">
        <f>入力ｼｰﾄ!F57</f>
        <v>２０１９</v>
      </c>
      <c r="G58" s="518"/>
      <c r="H58" s="518"/>
      <c r="I58" s="148" t="s">
        <v>123</v>
      </c>
      <c r="J58" s="518">
        <f>入力ｼｰﾄ!J57</f>
        <v>0</v>
      </c>
      <c r="K58" s="518"/>
      <c r="L58" s="148" t="s">
        <v>124</v>
      </c>
      <c r="M58" s="518">
        <f>入力ｼｰﾄ!M57</f>
        <v>0</v>
      </c>
      <c r="N58" s="518"/>
      <c r="O58" s="148" t="s">
        <v>125</v>
      </c>
      <c r="P58" s="148"/>
      <c r="Q58" s="148"/>
      <c r="R58" s="148"/>
      <c r="S58" s="148"/>
    </row>
    <row r="60" spans="3:35">
      <c r="O60" s="416" t="s">
        <v>20</v>
      </c>
      <c r="P60" s="416"/>
      <c r="Q60" s="416"/>
      <c r="R60" s="416"/>
      <c r="S60" s="546">
        <f>入力ｼｰﾄ!S59</f>
        <v>0</v>
      </c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</row>
    <row r="62" spans="3:35">
      <c r="O62" s="416" t="s">
        <v>126</v>
      </c>
      <c r="P62" s="416"/>
      <c r="Q62" s="416"/>
      <c r="R62" s="416"/>
      <c r="T62" s="615">
        <f>入力ｼｰﾄ!T61</f>
        <v>0</v>
      </c>
      <c r="U62" s="615"/>
      <c r="V62" s="615"/>
      <c r="W62" s="615"/>
      <c r="X62" s="615"/>
      <c r="Y62" s="615"/>
      <c r="Z62" s="615"/>
      <c r="AA62" s="615"/>
      <c r="AB62" s="615"/>
      <c r="AC62" s="615"/>
      <c r="AD62" s="615"/>
      <c r="AE62" s="615"/>
      <c r="AF62" s="148" t="s">
        <v>127</v>
      </c>
      <c r="AG62" s="148"/>
      <c r="AH62" s="148"/>
    </row>
    <row r="70" ht="27" customHeight="1"/>
  </sheetData>
  <sheetProtection sheet="1" objects="1" scenarios="1" selectLockedCells="1"/>
  <mergeCells count="140">
    <mergeCell ref="O9:AB10"/>
    <mergeCell ref="AG20:AI20"/>
    <mergeCell ref="C13:G15"/>
    <mergeCell ref="H13:J15"/>
    <mergeCell ref="K13:N15"/>
    <mergeCell ref="W14:AB15"/>
    <mergeCell ref="O3:S3"/>
    <mergeCell ref="T3:Z3"/>
    <mergeCell ref="R2:AI2"/>
    <mergeCell ref="K6:N6"/>
    <mergeCell ref="O6:AB7"/>
    <mergeCell ref="AC14:AI15"/>
    <mergeCell ref="K16:Q17"/>
    <mergeCell ref="R16:AI17"/>
    <mergeCell ref="K8:N8"/>
    <mergeCell ref="P8:AB8"/>
    <mergeCell ref="AC8:AI10"/>
    <mergeCell ref="K9:N10"/>
    <mergeCell ref="K2:N2"/>
    <mergeCell ref="S21:V22"/>
    <mergeCell ref="W21:AA22"/>
    <mergeCell ref="AB21:AF22"/>
    <mergeCell ref="AG21:AI22"/>
    <mergeCell ref="AB20:AF20"/>
    <mergeCell ref="H4:AD4"/>
    <mergeCell ref="C7:J7"/>
    <mergeCell ref="C8:H8"/>
    <mergeCell ref="I8:J8"/>
    <mergeCell ref="C9:H10"/>
    <mergeCell ref="I9:J10"/>
    <mergeCell ref="C6:J6"/>
    <mergeCell ref="O13:V13"/>
    <mergeCell ref="W13:AB13"/>
    <mergeCell ref="AC13:AI13"/>
    <mergeCell ref="O14:V15"/>
    <mergeCell ref="AC6:AI7"/>
    <mergeCell ref="K7:N7"/>
    <mergeCell ref="C20:H22"/>
    <mergeCell ref="I20:N22"/>
    <mergeCell ref="O20:R22"/>
    <mergeCell ref="S20:V20"/>
    <mergeCell ref="W20:AA20"/>
    <mergeCell ref="C16:J17"/>
    <mergeCell ref="C25:F27"/>
    <mergeCell ref="G25:N25"/>
    <mergeCell ref="O25:P27"/>
    <mergeCell ref="Q25:R27"/>
    <mergeCell ref="S25:X27"/>
    <mergeCell ref="Y25:AC27"/>
    <mergeCell ref="AD25:AF27"/>
    <mergeCell ref="AG25:AI27"/>
    <mergeCell ref="G26:J27"/>
    <mergeCell ref="K26:N27"/>
    <mergeCell ref="C28:F30"/>
    <mergeCell ref="G28:J28"/>
    <mergeCell ref="K28:N28"/>
    <mergeCell ref="O28:P30"/>
    <mergeCell ref="Q28:R30"/>
    <mergeCell ref="S28:X30"/>
    <mergeCell ref="Y28:AC30"/>
    <mergeCell ref="AD28:AF30"/>
    <mergeCell ref="AG28:AI30"/>
    <mergeCell ref="G29:J30"/>
    <mergeCell ref="K29:N30"/>
    <mergeCell ref="Y34:AC36"/>
    <mergeCell ref="AD34:AF36"/>
    <mergeCell ref="AG34:AI36"/>
    <mergeCell ref="G35:J36"/>
    <mergeCell ref="K35:N36"/>
    <mergeCell ref="C31:F33"/>
    <mergeCell ref="G31:J31"/>
    <mergeCell ref="K31:N31"/>
    <mergeCell ref="O31:P33"/>
    <mergeCell ref="Q31:R33"/>
    <mergeCell ref="S31:X33"/>
    <mergeCell ref="Y31:AC33"/>
    <mergeCell ref="AD31:AF33"/>
    <mergeCell ref="AG31:AI33"/>
    <mergeCell ref="G32:J33"/>
    <mergeCell ref="K32:N33"/>
    <mergeCell ref="S40:X42"/>
    <mergeCell ref="S37:X39"/>
    <mergeCell ref="C40:F42"/>
    <mergeCell ref="G40:J40"/>
    <mergeCell ref="K40:N40"/>
    <mergeCell ref="C34:F36"/>
    <mergeCell ref="G34:J34"/>
    <mergeCell ref="K34:N34"/>
    <mergeCell ref="O34:P36"/>
    <mergeCell ref="Q34:R36"/>
    <mergeCell ref="S34:X36"/>
    <mergeCell ref="O40:P42"/>
    <mergeCell ref="Q40:R42"/>
    <mergeCell ref="O62:R62"/>
    <mergeCell ref="D56:AG56"/>
    <mergeCell ref="Q46:R48"/>
    <mergeCell ref="T62:AE62"/>
    <mergeCell ref="C54:AI54"/>
    <mergeCell ref="C46:F48"/>
    <mergeCell ref="S43:X45"/>
    <mergeCell ref="S46:X48"/>
    <mergeCell ref="Y46:AC48"/>
    <mergeCell ref="AD46:AF48"/>
    <mergeCell ref="AG43:AI45"/>
    <mergeCell ref="G44:J45"/>
    <mergeCell ref="AG46:AI48"/>
    <mergeCell ref="G47:J48"/>
    <mergeCell ref="K47:N48"/>
    <mergeCell ref="G46:J46"/>
    <mergeCell ref="C43:F45"/>
    <mergeCell ref="G43:J43"/>
    <mergeCell ref="K43:N43"/>
    <mergeCell ref="O43:P45"/>
    <mergeCell ref="Q43:R45"/>
    <mergeCell ref="K44:N45"/>
    <mergeCell ref="Y43:AC45"/>
    <mergeCell ref="F58:H58"/>
    <mergeCell ref="J58:K58"/>
    <mergeCell ref="M58:N58"/>
    <mergeCell ref="K46:N46"/>
    <mergeCell ref="O46:P48"/>
    <mergeCell ref="C51:AI52"/>
    <mergeCell ref="O60:R60"/>
    <mergeCell ref="S60:AI60"/>
    <mergeCell ref="Y37:AC39"/>
    <mergeCell ref="AD37:AF39"/>
    <mergeCell ref="AG37:AI39"/>
    <mergeCell ref="G38:J39"/>
    <mergeCell ref="K38:N39"/>
    <mergeCell ref="Y40:AC42"/>
    <mergeCell ref="AD40:AF42"/>
    <mergeCell ref="AG40:AI42"/>
    <mergeCell ref="G41:J42"/>
    <mergeCell ref="K41:N42"/>
    <mergeCell ref="AD43:AF45"/>
    <mergeCell ref="C37:F39"/>
    <mergeCell ref="G37:J37"/>
    <mergeCell ref="K37:N37"/>
    <mergeCell ref="O37:P39"/>
    <mergeCell ref="Q37:R39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B2:AM70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152"/>
      <c r="I2" s="3"/>
      <c r="J2" s="3" t="s">
        <v>177</v>
      </c>
      <c r="K2" s="641" t="str">
        <f>入力ｼｰﾄ!O3</f>
        <v>２０１９</v>
      </c>
      <c r="L2" s="641"/>
      <c r="M2" s="641"/>
      <c r="N2" s="641"/>
      <c r="O2" s="152" t="s">
        <v>123</v>
      </c>
      <c r="P2" s="152" t="s">
        <v>178</v>
      </c>
      <c r="Q2" s="3"/>
      <c r="R2" s="547">
        <f>入力ｼｰﾄ!$S$3</f>
        <v>0</v>
      </c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</row>
    <row r="3" spans="3:39" ht="14.25">
      <c r="H3" s="4"/>
      <c r="I3" s="3"/>
      <c r="J3" s="3"/>
      <c r="K3" s="3"/>
      <c r="L3" s="3"/>
      <c r="M3" s="3"/>
      <c r="N3" s="3"/>
      <c r="O3" s="597">
        <f>入力ｼｰﾄ!AF3</f>
        <v>0</v>
      </c>
      <c r="P3" s="598"/>
      <c r="Q3" s="598"/>
      <c r="R3" s="598"/>
      <c r="S3" s="598"/>
      <c r="T3" s="571" t="s">
        <v>179</v>
      </c>
      <c r="U3" s="572"/>
      <c r="V3" s="572"/>
      <c r="W3" s="572"/>
      <c r="X3" s="572"/>
      <c r="Y3" s="572"/>
      <c r="Z3" s="572"/>
      <c r="AA3" s="3"/>
      <c r="AB3" s="3"/>
      <c r="AC3" s="3"/>
      <c r="AD3" s="3"/>
    </row>
    <row r="4" spans="3:39" ht="18.75">
      <c r="H4" s="552" t="s">
        <v>183</v>
      </c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</row>
    <row r="5" spans="3:39" ht="14.25" thickBot="1"/>
    <row r="6" spans="3:39">
      <c r="C6" s="554" t="s">
        <v>16</v>
      </c>
      <c r="D6" s="555"/>
      <c r="E6" s="555"/>
      <c r="F6" s="555"/>
      <c r="G6" s="555"/>
      <c r="H6" s="555"/>
      <c r="I6" s="555"/>
      <c r="J6" s="556"/>
      <c r="K6" s="616" t="s">
        <v>16</v>
      </c>
      <c r="L6" s="617"/>
      <c r="M6" s="617"/>
      <c r="N6" s="618"/>
      <c r="O6" s="619" t="s">
        <v>17</v>
      </c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555" t="s">
        <v>18</v>
      </c>
      <c r="AD6" s="555"/>
      <c r="AE6" s="555"/>
      <c r="AF6" s="555"/>
      <c r="AG6" s="555"/>
      <c r="AH6" s="555"/>
      <c r="AI6" s="621"/>
    </row>
    <row r="7" spans="3:39">
      <c r="C7" s="557" t="s">
        <v>20</v>
      </c>
      <c r="D7" s="558"/>
      <c r="E7" s="558"/>
      <c r="F7" s="558"/>
      <c r="G7" s="558"/>
      <c r="H7" s="558"/>
      <c r="I7" s="558"/>
      <c r="J7" s="559"/>
      <c r="K7" s="624" t="s">
        <v>21</v>
      </c>
      <c r="L7" s="625"/>
      <c r="M7" s="625"/>
      <c r="N7" s="626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2"/>
      <c r="AD7" s="622"/>
      <c r="AE7" s="622"/>
      <c r="AF7" s="622"/>
      <c r="AG7" s="622"/>
      <c r="AH7" s="622"/>
      <c r="AI7" s="623"/>
    </row>
    <row r="8" spans="3:39">
      <c r="C8" s="575">
        <f>入力ｼｰﾄ!C8</f>
        <v>0</v>
      </c>
      <c r="D8" s="576"/>
      <c r="E8" s="576"/>
      <c r="F8" s="576"/>
      <c r="G8" s="576"/>
      <c r="H8" s="577"/>
      <c r="I8" s="584" t="s">
        <v>23</v>
      </c>
      <c r="J8" s="585"/>
      <c r="K8" s="627">
        <f>入力ｼｰﾄ!K8</f>
        <v>0</v>
      </c>
      <c r="L8" s="576"/>
      <c r="M8" s="576"/>
      <c r="N8" s="628"/>
      <c r="O8" s="136" t="s">
        <v>24</v>
      </c>
      <c r="P8" s="629">
        <f>入力ｼｰﾄ!P8</f>
        <v>0</v>
      </c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1">
        <f>入力ｼｰﾄ!AC8</f>
        <v>0</v>
      </c>
      <c r="AD8" s="631"/>
      <c r="AE8" s="631"/>
      <c r="AF8" s="631"/>
      <c r="AG8" s="631"/>
      <c r="AH8" s="631"/>
      <c r="AI8" s="632"/>
    </row>
    <row r="9" spans="3:39">
      <c r="C9" s="578">
        <f>入力ｼｰﾄ!C9</f>
        <v>0</v>
      </c>
      <c r="D9" s="579"/>
      <c r="E9" s="579"/>
      <c r="F9" s="579"/>
      <c r="G9" s="579"/>
      <c r="H9" s="580"/>
      <c r="I9" s="593" t="s">
        <v>26</v>
      </c>
      <c r="J9" s="594"/>
      <c r="K9" s="637">
        <f>入力ｼｰﾄ!K9</f>
        <v>0</v>
      </c>
      <c r="L9" s="637"/>
      <c r="M9" s="637"/>
      <c r="N9" s="637"/>
      <c r="O9" s="639">
        <f>入力ｼｰﾄ!O9</f>
        <v>0</v>
      </c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3"/>
      <c r="AD9" s="633"/>
      <c r="AE9" s="633"/>
      <c r="AF9" s="633"/>
      <c r="AG9" s="633"/>
      <c r="AH9" s="633"/>
      <c r="AI9" s="634"/>
    </row>
    <row r="10" spans="3:39" ht="14.25" thickBot="1">
      <c r="C10" s="581"/>
      <c r="D10" s="582"/>
      <c r="E10" s="582"/>
      <c r="F10" s="582"/>
      <c r="G10" s="582"/>
      <c r="H10" s="583"/>
      <c r="I10" s="595"/>
      <c r="J10" s="596"/>
      <c r="K10" s="638"/>
      <c r="L10" s="638"/>
      <c r="M10" s="638"/>
      <c r="N10" s="638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35"/>
      <c r="AD10" s="635"/>
      <c r="AE10" s="635"/>
      <c r="AF10" s="635"/>
      <c r="AG10" s="635"/>
      <c r="AH10" s="635"/>
      <c r="AI10" s="636"/>
    </row>
    <row r="12" spans="3:39" ht="14.25" thickBot="1"/>
    <row r="13" spans="3:39">
      <c r="C13" s="358" t="s">
        <v>32</v>
      </c>
      <c r="D13" s="331"/>
      <c r="E13" s="331"/>
      <c r="F13" s="331"/>
      <c r="G13" s="359"/>
      <c r="H13" s="331" t="s">
        <v>33</v>
      </c>
      <c r="I13" s="331"/>
      <c r="J13" s="359"/>
      <c r="K13" s="548">
        <f>入力ｼｰﾄ!$AL$23</f>
        <v>0</v>
      </c>
      <c r="L13" s="548"/>
      <c r="M13" s="548"/>
      <c r="N13" s="549"/>
      <c r="O13" s="604" t="s">
        <v>16</v>
      </c>
      <c r="P13" s="605"/>
      <c r="Q13" s="605"/>
      <c r="R13" s="605"/>
      <c r="S13" s="605"/>
      <c r="T13" s="605"/>
      <c r="U13" s="605"/>
      <c r="V13" s="645"/>
      <c r="W13" s="591">
        <f>入力ｼｰﾄ!AO22</f>
        <v>0</v>
      </c>
      <c r="X13" s="573"/>
      <c r="Y13" s="573"/>
      <c r="Z13" s="573"/>
      <c r="AA13" s="573"/>
      <c r="AB13" s="592"/>
      <c r="AC13" s="573">
        <f>入力ｼｰﾄ!AU22</f>
        <v>0</v>
      </c>
      <c r="AD13" s="573"/>
      <c r="AE13" s="573"/>
      <c r="AF13" s="573"/>
      <c r="AG13" s="573"/>
      <c r="AH13" s="573"/>
      <c r="AI13" s="574"/>
    </row>
    <row r="14" spans="3:39">
      <c r="C14" s="394"/>
      <c r="D14" s="379"/>
      <c r="E14" s="379"/>
      <c r="F14" s="379"/>
      <c r="G14" s="393"/>
      <c r="H14" s="379"/>
      <c r="I14" s="379"/>
      <c r="J14" s="393"/>
      <c r="K14" s="550"/>
      <c r="L14" s="550"/>
      <c r="M14" s="550"/>
      <c r="N14" s="550"/>
      <c r="O14" s="378" t="s">
        <v>38</v>
      </c>
      <c r="P14" s="379"/>
      <c r="Q14" s="379"/>
      <c r="R14" s="379"/>
      <c r="S14" s="379"/>
      <c r="T14" s="379"/>
      <c r="U14" s="379"/>
      <c r="V14" s="380"/>
      <c r="W14" s="565">
        <f>入力ｼｰﾄ!AO23</f>
        <v>0</v>
      </c>
      <c r="X14" s="550"/>
      <c r="Y14" s="550"/>
      <c r="Z14" s="550"/>
      <c r="AA14" s="550"/>
      <c r="AB14" s="566"/>
      <c r="AC14" s="518">
        <f>入力ｼｰﾄ!AU23</f>
        <v>0</v>
      </c>
      <c r="AD14" s="518"/>
      <c r="AE14" s="518"/>
      <c r="AF14" s="518"/>
      <c r="AG14" s="518"/>
      <c r="AH14" s="518"/>
      <c r="AI14" s="569"/>
    </row>
    <row r="15" spans="3:39">
      <c r="C15" s="435"/>
      <c r="D15" s="333"/>
      <c r="E15" s="333"/>
      <c r="F15" s="333"/>
      <c r="G15" s="436"/>
      <c r="H15" s="333"/>
      <c r="I15" s="333"/>
      <c r="J15" s="436"/>
      <c r="K15" s="551"/>
      <c r="L15" s="551"/>
      <c r="M15" s="551"/>
      <c r="N15" s="551"/>
      <c r="O15" s="303"/>
      <c r="P15" s="333"/>
      <c r="Q15" s="333"/>
      <c r="R15" s="333"/>
      <c r="S15" s="333"/>
      <c r="T15" s="333"/>
      <c r="U15" s="333"/>
      <c r="V15" s="381"/>
      <c r="W15" s="567"/>
      <c r="X15" s="551"/>
      <c r="Y15" s="551"/>
      <c r="Z15" s="551"/>
      <c r="AA15" s="551"/>
      <c r="AB15" s="568"/>
      <c r="AC15" s="551"/>
      <c r="AD15" s="551"/>
      <c r="AE15" s="551"/>
      <c r="AF15" s="551"/>
      <c r="AG15" s="551"/>
      <c r="AH15" s="551"/>
      <c r="AI15" s="570"/>
    </row>
    <row r="16" spans="3:39">
      <c r="C16" s="386" t="s">
        <v>43</v>
      </c>
      <c r="D16" s="387"/>
      <c r="E16" s="387"/>
      <c r="F16" s="387"/>
      <c r="G16" s="387"/>
      <c r="H16" s="387"/>
      <c r="I16" s="387"/>
      <c r="J16" s="388"/>
      <c r="K16" s="391" t="s">
        <v>44</v>
      </c>
      <c r="L16" s="387"/>
      <c r="M16" s="387"/>
      <c r="N16" s="387"/>
      <c r="O16" s="387"/>
      <c r="P16" s="387"/>
      <c r="Q16" s="646"/>
      <c r="R16" s="600">
        <f>入力ｼｰﾄ!AP25</f>
        <v>0</v>
      </c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1"/>
    </row>
    <row r="17" spans="2:35" ht="14.25" thickBot="1">
      <c r="C17" s="389"/>
      <c r="D17" s="390"/>
      <c r="E17" s="390"/>
      <c r="F17" s="390"/>
      <c r="G17" s="390"/>
      <c r="H17" s="390"/>
      <c r="I17" s="390"/>
      <c r="J17" s="233"/>
      <c r="K17" s="392"/>
      <c r="L17" s="390"/>
      <c r="M17" s="390"/>
      <c r="N17" s="390"/>
      <c r="O17" s="390"/>
      <c r="P17" s="390"/>
      <c r="Q17" s="587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3"/>
    </row>
    <row r="19" spans="2:35" ht="14.25" thickBot="1"/>
    <row r="20" spans="2:35">
      <c r="C20" s="254" t="s">
        <v>51</v>
      </c>
      <c r="D20" s="237"/>
      <c r="E20" s="237"/>
      <c r="F20" s="237"/>
      <c r="G20" s="237"/>
      <c r="H20" s="255"/>
      <c r="I20" s="607">
        <f>入力ｼｰﾄ!AR28</f>
        <v>0</v>
      </c>
      <c r="J20" s="608"/>
      <c r="K20" s="608"/>
      <c r="L20" s="608"/>
      <c r="M20" s="608"/>
      <c r="N20" s="609"/>
      <c r="O20" s="236" t="s">
        <v>53</v>
      </c>
      <c r="P20" s="237"/>
      <c r="Q20" s="237"/>
      <c r="R20" s="255"/>
      <c r="S20" s="588" t="s">
        <v>16</v>
      </c>
      <c r="T20" s="589"/>
      <c r="U20" s="589"/>
      <c r="V20" s="589"/>
      <c r="W20" s="527">
        <f>入力ｼｰﾄ!AP31</f>
        <v>0</v>
      </c>
      <c r="X20" s="528"/>
      <c r="Y20" s="528"/>
      <c r="Z20" s="528"/>
      <c r="AA20" s="529"/>
      <c r="AB20" s="528">
        <f>入力ｼｰﾄ!AU31</f>
        <v>0</v>
      </c>
      <c r="AC20" s="528"/>
      <c r="AD20" s="528"/>
      <c r="AE20" s="528"/>
      <c r="AF20" s="530"/>
      <c r="AG20" s="279" t="s">
        <v>54</v>
      </c>
      <c r="AH20" s="279"/>
      <c r="AI20" s="280"/>
    </row>
    <row r="21" spans="2:35">
      <c r="C21" s="256"/>
      <c r="D21" s="240"/>
      <c r="E21" s="240"/>
      <c r="F21" s="240"/>
      <c r="G21" s="240"/>
      <c r="H21" s="257"/>
      <c r="I21" s="610"/>
      <c r="J21" s="598"/>
      <c r="K21" s="598"/>
      <c r="L21" s="598"/>
      <c r="M21" s="598"/>
      <c r="N21" s="611"/>
      <c r="O21" s="239"/>
      <c r="P21" s="240"/>
      <c r="Q21" s="240"/>
      <c r="R21" s="257"/>
      <c r="S21" s="239" t="s">
        <v>56</v>
      </c>
      <c r="T21" s="240"/>
      <c r="U21" s="240"/>
      <c r="V21" s="240"/>
      <c r="W21" s="519">
        <f>入力ｼｰﾄ!AP32</f>
        <v>0</v>
      </c>
      <c r="X21" s="520"/>
      <c r="Y21" s="520"/>
      <c r="Z21" s="520"/>
      <c r="AA21" s="521"/>
      <c r="AB21" s="520">
        <f>入力ｼｰﾄ!AU32</f>
        <v>0</v>
      </c>
      <c r="AC21" s="520"/>
      <c r="AD21" s="520"/>
      <c r="AE21" s="520"/>
      <c r="AF21" s="520"/>
      <c r="AG21" s="533">
        <f>入力ｼｰﾄ!AZ32</f>
        <v>0</v>
      </c>
      <c r="AH21" s="533"/>
      <c r="AI21" s="534"/>
    </row>
    <row r="22" spans="2:35" ht="14.25" thickBot="1">
      <c r="C22" s="258"/>
      <c r="D22" s="243"/>
      <c r="E22" s="243"/>
      <c r="F22" s="243"/>
      <c r="G22" s="243"/>
      <c r="H22" s="259"/>
      <c r="I22" s="612"/>
      <c r="J22" s="613"/>
      <c r="K22" s="613"/>
      <c r="L22" s="613"/>
      <c r="M22" s="613"/>
      <c r="N22" s="614"/>
      <c r="O22" s="242"/>
      <c r="P22" s="243"/>
      <c r="Q22" s="243"/>
      <c r="R22" s="259"/>
      <c r="S22" s="242"/>
      <c r="T22" s="243"/>
      <c r="U22" s="243"/>
      <c r="V22" s="243"/>
      <c r="W22" s="522"/>
      <c r="X22" s="523"/>
      <c r="Y22" s="523"/>
      <c r="Z22" s="523"/>
      <c r="AA22" s="524"/>
      <c r="AB22" s="523"/>
      <c r="AC22" s="523"/>
      <c r="AD22" s="523"/>
      <c r="AE22" s="523"/>
      <c r="AF22" s="523"/>
      <c r="AG22" s="535"/>
      <c r="AH22" s="535"/>
      <c r="AI22" s="536"/>
    </row>
    <row r="24" spans="2:35" ht="14.25" thickBot="1">
      <c r="C24" s="147"/>
      <c r="D24" s="147"/>
      <c r="E24" s="147"/>
      <c r="F24" s="147"/>
      <c r="G24" s="147"/>
      <c r="H24" s="147"/>
      <c r="I24" s="147"/>
      <c r="J24" s="147"/>
      <c r="K24" s="134"/>
      <c r="L24" s="134"/>
      <c r="M24" s="134"/>
      <c r="N24" s="134"/>
      <c r="O24" s="134"/>
      <c r="P24" s="134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2:35">
      <c r="C25" s="358" t="s">
        <v>142</v>
      </c>
      <c r="D25" s="331"/>
      <c r="E25" s="331"/>
      <c r="F25" s="359"/>
      <c r="G25" s="604" t="s">
        <v>68</v>
      </c>
      <c r="H25" s="605"/>
      <c r="I25" s="605"/>
      <c r="J25" s="605"/>
      <c r="K25" s="605"/>
      <c r="L25" s="605"/>
      <c r="M25" s="605"/>
      <c r="N25" s="606"/>
      <c r="O25" s="341" t="s">
        <v>69</v>
      </c>
      <c r="P25" s="341"/>
      <c r="Q25" s="341" t="s">
        <v>70</v>
      </c>
      <c r="R25" s="341"/>
      <c r="S25" s="341" t="s">
        <v>71</v>
      </c>
      <c r="T25" s="341"/>
      <c r="U25" s="341"/>
      <c r="V25" s="341"/>
      <c r="W25" s="341"/>
      <c r="X25" s="341"/>
      <c r="Y25" s="356" t="s">
        <v>72</v>
      </c>
      <c r="Z25" s="341"/>
      <c r="AA25" s="341"/>
      <c r="AB25" s="341"/>
      <c r="AC25" s="341"/>
      <c r="AD25" s="279" t="s">
        <v>73</v>
      </c>
      <c r="AE25" s="279"/>
      <c r="AF25" s="279"/>
      <c r="AG25" s="279" t="s">
        <v>74</v>
      </c>
      <c r="AH25" s="279"/>
      <c r="AI25" s="280"/>
    </row>
    <row r="26" spans="2:35">
      <c r="C26" s="394"/>
      <c r="D26" s="379"/>
      <c r="E26" s="379"/>
      <c r="F26" s="393"/>
      <c r="G26" s="562" t="s">
        <v>75</v>
      </c>
      <c r="H26" s="563"/>
      <c r="I26" s="563"/>
      <c r="J26" s="586"/>
      <c r="K26" s="379" t="s">
        <v>76</v>
      </c>
      <c r="L26" s="379"/>
      <c r="M26" s="379"/>
      <c r="N26" s="393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6"/>
      <c r="AE26" s="346"/>
      <c r="AF26" s="346"/>
      <c r="AG26" s="346"/>
      <c r="AH26" s="346"/>
      <c r="AI26" s="348"/>
    </row>
    <row r="27" spans="2:35" ht="14.25" thickBot="1">
      <c r="C27" s="389"/>
      <c r="D27" s="390"/>
      <c r="E27" s="390"/>
      <c r="F27" s="233"/>
      <c r="G27" s="392"/>
      <c r="H27" s="390"/>
      <c r="I27" s="390"/>
      <c r="J27" s="587"/>
      <c r="K27" s="390"/>
      <c r="L27" s="390"/>
      <c r="M27" s="390"/>
      <c r="N27" s="233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47"/>
      <c r="AE27" s="347"/>
      <c r="AF27" s="347"/>
      <c r="AG27" s="347"/>
      <c r="AH27" s="347"/>
      <c r="AI27" s="349"/>
    </row>
    <row r="28" spans="2:35">
      <c r="B28" s="2"/>
      <c r="C28" s="548">
        <f>入力ｼｰﾄ!C175</f>
        <v>0</v>
      </c>
      <c r="D28" s="548"/>
      <c r="E28" s="548"/>
      <c r="F28" s="549"/>
      <c r="G28" s="527">
        <f>入力ｼｰﾄ!G175</f>
        <v>0</v>
      </c>
      <c r="H28" s="528"/>
      <c r="I28" s="528"/>
      <c r="J28" s="529"/>
      <c r="K28" s="528">
        <f>入力ｼｰﾄ!K175</f>
        <v>0</v>
      </c>
      <c r="L28" s="528"/>
      <c r="M28" s="528"/>
      <c r="N28" s="530"/>
      <c r="O28" s="537">
        <f>入力ｼｰﾄ!O175</f>
        <v>0</v>
      </c>
      <c r="P28" s="537"/>
      <c r="Q28" s="537">
        <f>入力ｼｰﾄ!Q175</f>
        <v>0</v>
      </c>
      <c r="R28" s="537"/>
      <c r="S28" s="540" t="str">
        <f>IF(入力ｼｰﾄ!S175="","",入力ｼｰﾄ!S175)</f>
        <v/>
      </c>
      <c r="T28" s="540"/>
      <c r="U28" s="540"/>
      <c r="V28" s="540"/>
      <c r="W28" s="540"/>
      <c r="X28" s="540"/>
      <c r="Y28" s="642">
        <f>入力ｼｰﾄ!Y175</f>
        <v>0</v>
      </c>
      <c r="Z28" s="642"/>
      <c r="AA28" s="642"/>
      <c r="AB28" s="642"/>
      <c r="AC28" s="642"/>
      <c r="AD28" s="531">
        <f>入力ｼｰﾄ!AD175</f>
        <v>0</v>
      </c>
      <c r="AE28" s="531"/>
      <c r="AF28" s="531"/>
      <c r="AG28" s="531">
        <f>入力ｼｰﾄ!AG175</f>
        <v>0</v>
      </c>
      <c r="AH28" s="531"/>
      <c r="AI28" s="532"/>
    </row>
    <row r="29" spans="2:35">
      <c r="B29" s="2"/>
      <c r="C29" s="518"/>
      <c r="D29" s="518"/>
      <c r="E29" s="518"/>
      <c r="F29" s="648"/>
      <c r="G29" s="519">
        <f>入力ｼｰﾄ!G176</f>
        <v>0</v>
      </c>
      <c r="H29" s="520"/>
      <c r="I29" s="520"/>
      <c r="J29" s="521"/>
      <c r="K29" s="520">
        <f>入力ｼｰﾄ!K176</f>
        <v>0</v>
      </c>
      <c r="L29" s="520"/>
      <c r="M29" s="520"/>
      <c r="N29" s="525"/>
      <c r="O29" s="538"/>
      <c r="P29" s="538"/>
      <c r="Q29" s="538"/>
      <c r="R29" s="538"/>
      <c r="S29" s="541"/>
      <c r="T29" s="541"/>
      <c r="U29" s="541"/>
      <c r="V29" s="541"/>
      <c r="W29" s="541"/>
      <c r="X29" s="541"/>
      <c r="Y29" s="643"/>
      <c r="Z29" s="643"/>
      <c r="AA29" s="643"/>
      <c r="AB29" s="643"/>
      <c r="AC29" s="643"/>
      <c r="AD29" s="533"/>
      <c r="AE29" s="533"/>
      <c r="AF29" s="533"/>
      <c r="AG29" s="533"/>
      <c r="AH29" s="533"/>
      <c r="AI29" s="534"/>
    </row>
    <row r="30" spans="2:35" ht="14.25" thickBot="1">
      <c r="B30" s="2"/>
      <c r="C30" s="602"/>
      <c r="D30" s="602"/>
      <c r="E30" s="602"/>
      <c r="F30" s="650"/>
      <c r="G30" s="522"/>
      <c r="H30" s="523"/>
      <c r="I30" s="523"/>
      <c r="J30" s="524"/>
      <c r="K30" s="523"/>
      <c r="L30" s="523"/>
      <c r="M30" s="523"/>
      <c r="N30" s="526"/>
      <c r="O30" s="539"/>
      <c r="P30" s="539"/>
      <c r="Q30" s="539"/>
      <c r="R30" s="539"/>
      <c r="S30" s="542"/>
      <c r="T30" s="542"/>
      <c r="U30" s="542"/>
      <c r="V30" s="542"/>
      <c r="W30" s="542"/>
      <c r="X30" s="542"/>
      <c r="Y30" s="644"/>
      <c r="Z30" s="644"/>
      <c r="AA30" s="644"/>
      <c r="AB30" s="644"/>
      <c r="AC30" s="644"/>
      <c r="AD30" s="535"/>
      <c r="AE30" s="535"/>
      <c r="AF30" s="535"/>
      <c r="AG30" s="535"/>
      <c r="AH30" s="535"/>
      <c r="AI30" s="536"/>
    </row>
    <row r="31" spans="2:35">
      <c r="B31" s="2"/>
      <c r="C31" s="548">
        <f>入力ｼｰﾄ!C178</f>
        <v>0</v>
      </c>
      <c r="D31" s="548"/>
      <c r="E31" s="548"/>
      <c r="F31" s="549"/>
      <c r="G31" s="527">
        <f>入力ｼｰﾄ!G178</f>
        <v>0</v>
      </c>
      <c r="H31" s="528"/>
      <c r="I31" s="528"/>
      <c r="J31" s="529"/>
      <c r="K31" s="528">
        <f>入力ｼｰﾄ!K178</f>
        <v>0</v>
      </c>
      <c r="L31" s="528"/>
      <c r="M31" s="528"/>
      <c r="N31" s="530"/>
      <c r="O31" s="537">
        <f>入力ｼｰﾄ!O178</f>
        <v>0</v>
      </c>
      <c r="P31" s="537"/>
      <c r="Q31" s="537">
        <f>入力ｼｰﾄ!Q178</f>
        <v>0</v>
      </c>
      <c r="R31" s="537"/>
      <c r="S31" s="540" t="str">
        <f>IF(入力ｼｰﾄ!S178="","",入力ｼｰﾄ!S178)</f>
        <v/>
      </c>
      <c r="T31" s="540"/>
      <c r="U31" s="540"/>
      <c r="V31" s="540"/>
      <c r="W31" s="540"/>
      <c r="X31" s="540"/>
      <c r="Y31" s="642">
        <f>入力ｼｰﾄ!Y178</f>
        <v>0</v>
      </c>
      <c r="Z31" s="642"/>
      <c r="AA31" s="642"/>
      <c r="AB31" s="642"/>
      <c r="AC31" s="642"/>
      <c r="AD31" s="531">
        <f>入力ｼｰﾄ!AD178</f>
        <v>0</v>
      </c>
      <c r="AE31" s="531"/>
      <c r="AF31" s="531"/>
      <c r="AG31" s="531">
        <f>入力ｼｰﾄ!AG178</f>
        <v>0</v>
      </c>
      <c r="AH31" s="531"/>
      <c r="AI31" s="532"/>
    </row>
    <row r="32" spans="2:35">
      <c r="B32" s="2"/>
      <c r="C32" s="518"/>
      <c r="D32" s="518"/>
      <c r="E32" s="518"/>
      <c r="F32" s="648"/>
      <c r="G32" s="519">
        <f>入力ｼｰﾄ!G179</f>
        <v>0</v>
      </c>
      <c r="H32" s="520"/>
      <c r="I32" s="520"/>
      <c r="J32" s="521"/>
      <c r="K32" s="520">
        <f>入力ｼｰﾄ!K179</f>
        <v>0</v>
      </c>
      <c r="L32" s="520"/>
      <c r="M32" s="520"/>
      <c r="N32" s="525"/>
      <c r="O32" s="538"/>
      <c r="P32" s="538"/>
      <c r="Q32" s="538"/>
      <c r="R32" s="538"/>
      <c r="S32" s="541"/>
      <c r="T32" s="541"/>
      <c r="U32" s="541"/>
      <c r="V32" s="541"/>
      <c r="W32" s="541"/>
      <c r="X32" s="541"/>
      <c r="Y32" s="643"/>
      <c r="Z32" s="643"/>
      <c r="AA32" s="643"/>
      <c r="AB32" s="643"/>
      <c r="AC32" s="643"/>
      <c r="AD32" s="533"/>
      <c r="AE32" s="533"/>
      <c r="AF32" s="533"/>
      <c r="AG32" s="533"/>
      <c r="AH32" s="533"/>
      <c r="AI32" s="534"/>
    </row>
    <row r="33" spans="2:35" ht="14.25" thickBot="1">
      <c r="B33" s="2"/>
      <c r="C33" s="602"/>
      <c r="D33" s="602"/>
      <c r="E33" s="602"/>
      <c r="F33" s="650"/>
      <c r="G33" s="522"/>
      <c r="H33" s="523"/>
      <c r="I33" s="523"/>
      <c r="J33" s="524"/>
      <c r="K33" s="523"/>
      <c r="L33" s="523"/>
      <c r="M33" s="523"/>
      <c r="N33" s="526"/>
      <c r="O33" s="539"/>
      <c r="P33" s="539"/>
      <c r="Q33" s="539"/>
      <c r="R33" s="539"/>
      <c r="S33" s="542"/>
      <c r="T33" s="542"/>
      <c r="U33" s="542"/>
      <c r="V33" s="542"/>
      <c r="W33" s="542"/>
      <c r="X33" s="542"/>
      <c r="Y33" s="644"/>
      <c r="Z33" s="644"/>
      <c r="AA33" s="644"/>
      <c r="AB33" s="644"/>
      <c r="AC33" s="644"/>
      <c r="AD33" s="535"/>
      <c r="AE33" s="535"/>
      <c r="AF33" s="535"/>
      <c r="AG33" s="535"/>
      <c r="AH33" s="535"/>
      <c r="AI33" s="536"/>
    </row>
    <row r="34" spans="2:35">
      <c r="B34" s="2"/>
      <c r="C34" s="548">
        <f>入力ｼｰﾄ!C181</f>
        <v>0</v>
      </c>
      <c r="D34" s="548"/>
      <c r="E34" s="548"/>
      <c r="F34" s="549"/>
      <c r="G34" s="527">
        <f>入力ｼｰﾄ!G181</f>
        <v>0</v>
      </c>
      <c r="H34" s="528"/>
      <c r="I34" s="528"/>
      <c r="J34" s="529"/>
      <c r="K34" s="528">
        <f>入力ｼｰﾄ!K181</f>
        <v>0</v>
      </c>
      <c r="L34" s="528"/>
      <c r="M34" s="528"/>
      <c r="N34" s="530"/>
      <c r="O34" s="537">
        <f>入力ｼｰﾄ!O181</f>
        <v>0</v>
      </c>
      <c r="P34" s="537"/>
      <c r="Q34" s="537">
        <f>入力ｼｰﾄ!Q181</f>
        <v>0</v>
      </c>
      <c r="R34" s="537"/>
      <c r="S34" s="540" t="str">
        <f>IF(入力ｼｰﾄ!S181="","",入力ｼｰﾄ!S181)</f>
        <v/>
      </c>
      <c r="T34" s="540"/>
      <c r="U34" s="540"/>
      <c r="V34" s="540"/>
      <c r="W34" s="540"/>
      <c r="X34" s="540"/>
      <c r="Y34" s="642">
        <f>入力ｼｰﾄ!Y181</f>
        <v>0</v>
      </c>
      <c r="Z34" s="642"/>
      <c r="AA34" s="642"/>
      <c r="AB34" s="642"/>
      <c r="AC34" s="642"/>
      <c r="AD34" s="531">
        <f>入力ｼｰﾄ!AD181</f>
        <v>0</v>
      </c>
      <c r="AE34" s="531"/>
      <c r="AF34" s="531"/>
      <c r="AG34" s="531">
        <f>入力ｼｰﾄ!AG181</f>
        <v>0</v>
      </c>
      <c r="AH34" s="531"/>
      <c r="AI34" s="532"/>
    </row>
    <row r="35" spans="2:35">
      <c r="B35" s="2"/>
      <c r="C35" s="518"/>
      <c r="D35" s="518"/>
      <c r="E35" s="518"/>
      <c r="F35" s="648"/>
      <c r="G35" s="519">
        <f>入力ｼｰﾄ!G182</f>
        <v>0</v>
      </c>
      <c r="H35" s="520"/>
      <c r="I35" s="520"/>
      <c r="J35" s="521"/>
      <c r="K35" s="520">
        <f>入力ｼｰﾄ!K182</f>
        <v>0</v>
      </c>
      <c r="L35" s="520"/>
      <c r="M35" s="520"/>
      <c r="N35" s="525"/>
      <c r="O35" s="538"/>
      <c r="P35" s="538"/>
      <c r="Q35" s="538"/>
      <c r="R35" s="538"/>
      <c r="S35" s="541"/>
      <c r="T35" s="541"/>
      <c r="U35" s="541"/>
      <c r="V35" s="541"/>
      <c r="W35" s="541"/>
      <c r="X35" s="541"/>
      <c r="Y35" s="643"/>
      <c r="Z35" s="643"/>
      <c r="AA35" s="643"/>
      <c r="AB35" s="643"/>
      <c r="AC35" s="643"/>
      <c r="AD35" s="533"/>
      <c r="AE35" s="533"/>
      <c r="AF35" s="533"/>
      <c r="AG35" s="533"/>
      <c r="AH35" s="533"/>
      <c r="AI35" s="534"/>
    </row>
    <row r="36" spans="2:35" ht="14.25" thickBot="1">
      <c r="B36" s="2"/>
      <c r="C36" s="602"/>
      <c r="D36" s="602"/>
      <c r="E36" s="602"/>
      <c r="F36" s="650"/>
      <c r="G36" s="522"/>
      <c r="H36" s="523"/>
      <c r="I36" s="523"/>
      <c r="J36" s="524"/>
      <c r="K36" s="523"/>
      <c r="L36" s="523"/>
      <c r="M36" s="523"/>
      <c r="N36" s="526"/>
      <c r="O36" s="539"/>
      <c r="P36" s="539"/>
      <c r="Q36" s="539"/>
      <c r="R36" s="539"/>
      <c r="S36" s="542"/>
      <c r="T36" s="542"/>
      <c r="U36" s="542"/>
      <c r="V36" s="542"/>
      <c r="W36" s="542"/>
      <c r="X36" s="542"/>
      <c r="Y36" s="644"/>
      <c r="Z36" s="644"/>
      <c r="AA36" s="644"/>
      <c r="AB36" s="644"/>
      <c r="AC36" s="644"/>
      <c r="AD36" s="535"/>
      <c r="AE36" s="535"/>
      <c r="AF36" s="535"/>
      <c r="AG36" s="535"/>
      <c r="AH36" s="535"/>
      <c r="AI36" s="536"/>
    </row>
    <row r="37" spans="2:35">
      <c r="B37" s="2"/>
      <c r="C37" s="548">
        <f>入力ｼｰﾄ!C184</f>
        <v>0</v>
      </c>
      <c r="D37" s="548"/>
      <c r="E37" s="548"/>
      <c r="F37" s="549"/>
      <c r="G37" s="527">
        <f>入力ｼｰﾄ!G184</f>
        <v>0</v>
      </c>
      <c r="H37" s="528"/>
      <c r="I37" s="528"/>
      <c r="J37" s="529"/>
      <c r="K37" s="528">
        <f>入力ｼｰﾄ!K184</f>
        <v>0</v>
      </c>
      <c r="L37" s="528"/>
      <c r="M37" s="528"/>
      <c r="N37" s="530"/>
      <c r="O37" s="537">
        <f>入力ｼｰﾄ!O184</f>
        <v>0</v>
      </c>
      <c r="P37" s="537"/>
      <c r="Q37" s="537">
        <f>入力ｼｰﾄ!Q184</f>
        <v>0</v>
      </c>
      <c r="R37" s="537"/>
      <c r="S37" s="540" t="str">
        <f>IF(入力ｼｰﾄ!S184="","",入力ｼｰﾄ!S184)</f>
        <v/>
      </c>
      <c r="T37" s="540"/>
      <c r="U37" s="540"/>
      <c r="V37" s="540"/>
      <c r="W37" s="540"/>
      <c r="X37" s="540"/>
      <c r="Y37" s="642">
        <f>入力ｼｰﾄ!Y184</f>
        <v>0</v>
      </c>
      <c r="Z37" s="642"/>
      <c r="AA37" s="642"/>
      <c r="AB37" s="642"/>
      <c r="AC37" s="642"/>
      <c r="AD37" s="531">
        <f>入力ｼｰﾄ!AD184</f>
        <v>0</v>
      </c>
      <c r="AE37" s="531"/>
      <c r="AF37" s="531"/>
      <c r="AG37" s="531">
        <f>入力ｼｰﾄ!AG184</f>
        <v>0</v>
      </c>
      <c r="AH37" s="531"/>
      <c r="AI37" s="532"/>
    </row>
    <row r="38" spans="2:35">
      <c r="B38" s="2"/>
      <c r="C38" s="518"/>
      <c r="D38" s="518"/>
      <c r="E38" s="518"/>
      <c r="F38" s="648"/>
      <c r="G38" s="519">
        <f>入力ｼｰﾄ!G185</f>
        <v>0</v>
      </c>
      <c r="H38" s="520"/>
      <c r="I38" s="520"/>
      <c r="J38" s="521"/>
      <c r="K38" s="520">
        <f>入力ｼｰﾄ!K185</f>
        <v>0</v>
      </c>
      <c r="L38" s="520"/>
      <c r="M38" s="520"/>
      <c r="N38" s="525"/>
      <c r="O38" s="538"/>
      <c r="P38" s="538"/>
      <c r="Q38" s="538"/>
      <c r="R38" s="538"/>
      <c r="S38" s="541"/>
      <c r="T38" s="541"/>
      <c r="U38" s="541"/>
      <c r="V38" s="541"/>
      <c r="W38" s="541"/>
      <c r="X38" s="541"/>
      <c r="Y38" s="643"/>
      <c r="Z38" s="643"/>
      <c r="AA38" s="643"/>
      <c r="AB38" s="643"/>
      <c r="AC38" s="643"/>
      <c r="AD38" s="533"/>
      <c r="AE38" s="533"/>
      <c r="AF38" s="533"/>
      <c r="AG38" s="533"/>
      <c r="AH38" s="533"/>
      <c r="AI38" s="534"/>
    </row>
    <row r="39" spans="2:35" ht="14.25" thickBot="1">
      <c r="B39" s="2"/>
      <c r="C39" s="602"/>
      <c r="D39" s="602"/>
      <c r="E39" s="602"/>
      <c r="F39" s="650"/>
      <c r="G39" s="522"/>
      <c r="H39" s="523"/>
      <c r="I39" s="523"/>
      <c r="J39" s="524"/>
      <c r="K39" s="523"/>
      <c r="L39" s="523"/>
      <c r="M39" s="523"/>
      <c r="N39" s="526"/>
      <c r="O39" s="539"/>
      <c r="P39" s="539"/>
      <c r="Q39" s="539"/>
      <c r="R39" s="539"/>
      <c r="S39" s="542"/>
      <c r="T39" s="542"/>
      <c r="U39" s="542"/>
      <c r="V39" s="542"/>
      <c r="W39" s="542"/>
      <c r="X39" s="542"/>
      <c r="Y39" s="644"/>
      <c r="Z39" s="644"/>
      <c r="AA39" s="644"/>
      <c r="AB39" s="644"/>
      <c r="AC39" s="644"/>
      <c r="AD39" s="535"/>
      <c r="AE39" s="535"/>
      <c r="AF39" s="535"/>
      <c r="AG39" s="535"/>
      <c r="AH39" s="535"/>
      <c r="AI39" s="536"/>
    </row>
    <row r="40" spans="2:35">
      <c r="B40" s="2"/>
      <c r="C40" s="548">
        <f>入力ｼｰﾄ!C187</f>
        <v>0</v>
      </c>
      <c r="D40" s="548"/>
      <c r="E40" s="548"/>
      <c r="F40" s="549"/>
      <c r="G40" s="527">
        <f>入力ｼｰﾄ!G187</f>
        <v>0</v>
      </c>
      <c r="H40" s="528"/>
      <c r="I40" s="528"/>
      <c r="J40" s="529"/>
      <c r="K40" s="528">
        <f>入力ｼｰﾄ!K187</f>
        <v>0</v>
      </c>
      <c r="L40" s="528"/>
      <c r="M40" s="528"/>
      <c r="N40" s="530"/>
      <c r="O40" s="537">
        <f>入力ｼｰﾄ!O187</f>
        <v>0</v>
      </c>
      <c r="P40" s="537"/>
      <c r="Q40" s="537">
        <f>入力ｼｰﾄ!Q187</f>
        <v>0</v>
      </c>
      <c r="R40" s="537"/>
      <c r="S40" s="540" t="str">
        <f>IF(入力ｼｰﾄ!S187="","",入力ｼｰﾄ!S187)</f>
        <v/>
      </c>
      <c r="T40" s="540"/>
      <c r="U40" s="540"/>
      <c r="V40" s="540"/>
      <c r="W40" s="540"/>
      <c r="X40" s="540"/>
      <c r="Y40" s="642">
        <f>入力ｼｰﾄ!Y187</f>
        <v>0</v>
      </c>
      <c r="Z40" s="642"/>
      <c r="AA40" s="642"/>
      <c r="AB40" s="642"/>
      <c r="AC40" s="642"/>
      <c r="AD40" s="531">
        <f>入力ｼｰﾄ!AD187</f>
        <v>0</v>
      </c>
      <c r="AE40" s="531"/>
      <c r="AF40" s="531"/>
      <c r="AG40" s="531">
        <f>入力ｼｰﾄ!AG187</f>
        <v>0</v>
      </c>
      <c r="AH40" s="531"/>
      <c r="AI40" s="532"/>
    </row>
    <row r="41" spans="2:35">
      <c r="B41" s="2"/>
      <c r="C41" s="518"/>
      <c r="D41" s="518"/>
      <c r="E41" s="518"/>
      <c r="F41" s="648"/>
      <c r="G41" s="519">
        <f>入力ｼｰﾄ!G188</f>
        <v>0</v>
      </c>
      <c r="H41" s="520"/>
      <c r="I41" s="520"/>
      <c r="J41" s="521"/>
      <c r="K41" s="520">
        <f>入力ｼｰﾄ!K188</f>
        <v>0</v>
      </c>
      <c r="L41" s="520"/>
      <c r="M41" s="520"/>
      <c r="N41" s="525"/>
      <c r="O41" s="538"/>
      <c r="P41" s="538"/>
      <c r="Q41" s="538"/>
      <c r="R41" s="538"/>
      <c r="S41" s="541"/>
      <c r="T41" s="541"/>
      <c r="U41" s="541"/>
      <c r="V41" s="541"/>
      <c r="W41" s="541"/>
      <c r="X41" s="541"/>
      <c r="Y41" s="643"/>
      <c r="Z41" s="643"/>
      <c r="AA41" s="643"/>
      <c r="AB41" s="643"/>
      <c r="AC41" s="643"/>
      <c r="AD41" s="533"/>
      <c r="AE41" s="533"/>
      <c r="AF41" s="533"/>
      <c r="AG41" s="533"/>
      <c r="AH41" s="533"/>
      <c r="AI41" s="534"/>
    </row>
    <row r="42" spans="2:35" ht="14.25" thickBot="1">
      <c r="B42" s="2"/>
      <c r="C42" s="602"/>
      <c r="D42" s="602"/>
      <c r="E42" s="602"/>
      <c r="F42" s="650"/>
      <c r="G42" s="522"/>
      <c r="H42" s="523"/>
      <c r="I42" s="523"/>
      <c r="J42" s="524"/>
      <c r="K42" s="523"/>
      <c r="L42" s="523"/>
      <c r="M42" s="523"/>
      <c r="N42" s="526"/>
      <c r="O42" s="539"/>
      <c r="P42" s="539"/>
      <c r="Q42" s="539"/>
      <c r="R42" s="539"/>
      <c r="S42" s="542"/>
      <c r="T42" s="542"/>
      <c r="U42" s="542"/>
      <c r="V42" s="542"/>
      <c r="W42" s="542"/>
      <c r="X42" s="542"/>
      <c r="Y42" s="644"/>
      <c r="Z42" s="644"/>
      <c r="AA42" s="644"/>
      <c r="AB42" s="644"/>
      <c r="AC42" s="644"/>
      <c r="AD42" s="535"/>
      <c r="AE42" s="535"/>
      <c r="AF42" s="535"/>
      <c r="AG42" s="535"/>
      <c r="AH42" s="535"/>
      <c r="AI42" s="536"/>
    </row>
    <row r="43" spans="2:35">
      <c r="B43" s="2"/>
      <c r="C43" s="548">
        <f>入力ｼｰﾄ!C190</f>
        <v>0</v>
      </c>
      <c r="D43" s="548"/>
      <c r="E43" s="548"/>
      <c r="F43" s="549"/>
      <c r="G43" s="527">
        <f>入力ｼｰﾄ!G190</f>
        <v>0</v>
      </c>
      <c r="H43" s="528"/>
      <c r="I43" s="528"/>
      <c r="J43" s="529"/>
      <c r="K43" s="528">
        <f>入力ｼｰﾄ!K190</f>
        <v>0</v>
      </c>
      <c r="L43" s="528"/>
      <c r="M43" s="528"/>
      <c r="N43" s="530"/>
      <c r="O43" s="537">
        <f>入力ｼｰﾄ!O190</f>
        <v>0</v>
      </c>
      <c r="P43" s="537"/>
      <c r="Q43" s="537">
        <f>入力ｼｰﾄ!Q190</f>
        <v>0</v>
      </c>
      <c r="R43" s="537"/>
      <c r="S43" s="540" t="str">
        <f>IF(入力ｼｰﾄ!S190="","",入力ｼｰﾄ!S190)</f>
        <v/>
      </c>
      <c r="T43" s="540"/>
      <c r="U43" s="540"/>
      <c r="V43" s="540"/>
      <c r="W43" s="540"/>
      <c r="X43" s="540"/>
      <c r="Y43" s="642">
        <f>入力ｼｰﾄ!Y190</f>
        <v>0</v>
      </c>
      <c r="Z43" s="642"/>
      <c r="AA43" s="642"/>
      <c r="AB43" s="642"/>
      <c r="AC43" s="642"/>
      <c r="AD43" s="531">
        <f>入力ｼｰﾄ!AD190</f>
        <v>0</v>
      </c>
      <c r="AE43" s="531"/>
      <c r="AF43" s="531"/>
      <c r="AG43" s="531">
        <f>入力ｼｰﾄ!AG190</f>
        <v>0</v>
      </c>
      <c r="AH43" s="531"/>
      <c r="AI43" s="532"/>
    </row>
    <row r="44" spans="2:35">
      <c r="B44" s="2"/>
      <c r="C44" s="518"/>
      <c r="D44" s="518"/>
      <c r="E44" s="518"/>
      <c r="F44" s="648"/>
      <c r="G44" s="519">
        <f>入力ｼｰﾄ!G191</f>
        <v>0</v>
      </c>
      <c r="H44" s="520"/>
      <c r="I44" s="520"/>
      <c r="J44" s="521"/>
      <c r="K44" s="520">
        <f>入力ｼｰﾄ!K191</f>
        <v>0</v>
      </c>
      <c r="L44" s="520"/>
      <c r="M44" s="520"/>
      <c r="N44" s="525"/>
      <c r="O44" s="538"/>
      <c r="P44" s="538"/>
      <c r="Q44" s="538"/>
      <c r="R44" s="538"/>
      <c r="S44" s="541"/>
      <c r="T44" s="541"/>
      <c r="U44" s="541"/>
      <c r="V44" s="541"/>
      <c r="W44" s="541"/>
      <c r="X44" s="541"/>
      <c r="Y44" s="643"/>
      <c r="Z44" s="643"/>
      <c r="AA44" s="643"/>
      <c r="AB44" s="643"/>
      <c r="AC44" s="643"/>
      <c r="AD44" s="533"/>
      <c r="AE44" s="533"/>
      <c r="AF44" s="533"/>
      <c r="AG44" s="533"/>
      <c r="AH44" s="533"/>
      <c r="AI44" s="534"/>
    </row>
    <row r="45" spans="2:35" ht="14.25" thickBot="1">
      <c r="B45" s="2"/>
      <c r="C45" s="602"/>
      <c r="D45" s="602"/>
      <c r="E45" s="602"/>
      <c r="F45" s="650"/>
      <c r="G45" s="522"/>
      <c r="H45" s="523"/>
      <c r="I45" s="523"/>
      <c r="J45" s="524"/>
      <c r="K45" s="523"/>
      <c r="L45" s="523"/>
      <c r="M45" s="523"/>
      <c r="N45" s="526"/>
      <c r="O45" s="539"/>
      <c r="P45" s="539"/>
      <c r="Q45" s="539"/>
      <c r="R45" s="539"/>
      <c r="S45" s="542"/>
      <c r="T45" s="542"/>
      <c r="U45" s="542"/>
      <c r="V45" s="542"/>
      <c r="W45" s="542"/>
      <c r="X45" s="542"/>
      <c r="Y45" s="644"/>
      <c r="Z45" s="644"/>
      <c r="AA45" s="644"/>
      <c r="AB45" s="644"/>
      <c r="AC45" s="644"/>
      <c r="AD45" s="535"/>
      <c r="AE45" s="535"/>
      <c r="AF45" s="535"/>
      <c r="AG45" s="535"/>
      <c r="AH45" s="535"/>
      <c r="AI45" s="536"/>
    </row>
    <row r="46" spans="2:35">
      <c r="B46" s="2"/>
      <c r="C46" s="548">
        <f>入力ｼｰﾄ!C193</f>
        <v>0</v>
      </c>
      <c r="D46" s="548"/>
      <c r="E46" s="548"/>
      <c r="F46" s="549"/>
      <c r="G46" s="527">
        <f>入力ｼｰﾄ!G193</f>
        <v>0</v>
      </c>
      <c r="H46" s="528"/>
      <c r="I46" s="528"/>
      <c r="J46" s="529"/>
      <c r="K46" s="528">
        <f>入力ｼｰﾄ!K193</f>
        <v>0</v>
      </c>
      <c r="L46" s="528"/>
      <c r="M46" s="528"/>
      <c r="N46" s="530"/>
      <c r="O46" s="537">
        <f>入力ｼｰﾄ!O193</f>
        <v>0</v>
      </c>
      <c r="P46" s="537"/>
      <c r="Q46" s="537">
        <f>入力ｼｰﾄ!Q193</f>
        <v>0</v>
      </c>
      <c r="R46" s="537"/>
      <c r="S46" s="540" t="str">
        <f>IF(入力ｼｰﾄ!S193="","",入力ｼｰﾄ!S193)</f>
        <v/>
      </c>
      <c r="T46" s="540"/>
      <c r="U46" s="540"/>
      <c r="V46" s="540"/>
      <c r="W46" s="540"/>
      <c r="X46" s="540"/>
      <c r="Y46" s="642">
        <f>入力ｼｰﾄ!Y193</f>
        <v>0</v>
      </c>
      <c r="Z46" s="642"/>
      <c r="AA46" s="642"/>
      <c r="AB46" s="642"/>
      <c r="AC46" s="642"/>
      <c r="AD46" s="531">
        <f>入力ｼｰﾄ!AD193</f>
        <v>0</v>
      </c>
      <c r="AE46" s="531"/>
      <c r="AF46" s="531"/>
      <c r="AG46" s="531">
        <f>入力ｼｰﾄ!AG193</f>
        <v>0</v>
      </c>
      <c r="AH46" s="531"/>
      <c r="AI46" s="532"/>
    </row>
    <row r="47" spans="2:35">
      <c r="B47" s="2"/>
      <c r="C47" s="518"/>
      <c r="D47" s="518"/>
      <c r="E47" s="518"/>
      <c r="F47" s="648"/>
      <c r="G47" s="519">
        <f>入力ｼｰﾄ!G194</f>
        <v>0</v>
      </c>
      <c r="H47" s="520"/>
      <c r="I47" s="520"/>
      <c r="J47" s="521"/>
      <c r="K47" s="520">
        <f>入力ｼｰﾄ!K194</f>
        <v>0</v>
      </c>
      <c r="L47" s="520"/>
      <c r="M47" s="520"/>
      <c r="N47" s="525"/>
      <c r="O47" s="538"/>
      <c r="P47" s="538"/>
      <c r="Q47" s="538"/>
      <c r="R47" s="538"/>
      <c r="S47" s="541"/>
      <c r="T47" s="541"/>
      <c r="U47" s="541"/>
      <c r="V47" s="541"/>
      <c r="W47" s="541"/>
      <c r="X47" s="541"/>
      <c r="Y47" s="643"/>
      <c r="Z47" s="643"/>
      <c r="AA47" s="643"/>
      <c r="AB47" s="643"/>
      <c r="AC47" s="643"/>
      <c r="AD47" s="533"/>
      <c r="AE47" s="533"/>
      <c r="AF47" s="533"/>
      <c r="AG47" s="533"/>
      <c r="AH47" s="533"/>
      <c r="AI47" s="534"/>
    </row>
    <row r="48" spans="2:35" ht="14.25" thickBot="1">
      <c r="B48" s="2"/>
      <c r="C48" s="602"/>
      <c r="D48" s="602"/>
      <c r="E48" s="602"/>
      <c r="F48" s="650"/>
      <c r="G48" s="522"/>
      <c r="H48" s="523"/>
      <c r="I48" s="523"/>
      <c r="J48" s="524"/>
      <c r="K48" s="523"/>
      <c r="L48" s="523"/>
      <c r="M48" s="523"/>
      <c r="N48" s="526"/>
      <c r="O48" s="539"/>
      <c r="P48" s="539"/>
      <c r="Q48" s="539"/>
      <c r="R48" s="539"/>
      <c r="S48" s="542"/>
      <c r="T48" s="542"/>
      <c r="U48" s="542"/>
      <c r="V48" s="542"/>
      <c r="W48" s="542"/>
      <c r="X48" s="542"/>
      <c r="Y48" s="644"/>
      <c r="Z48" s="644"/>
      <c r="AA48" s="644"/>
      <c r="AB48" s="644"/>
      <c r="AC48" s="644"/>
      <c r="AD48" s="535"/>
      <c r="AE48" s="535"/>
      <c r="AF48" s="535"/>
      <c r="AG48" s="535"/>
      <c r="AH48" s="535"/>
      <c r="AI48" s="536"/>
    </row>
    <row r="49" spans="3:35">
      <c r="AB49" s="1" t="s">
        <v>119</v>
      </c>
    </row>
    <row r="51" spans="3:35">
      <c r="C51" s="423" t="s">
        <v>120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</row>
    <row r="52" spans="3:35"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</row>
    <row r="53" spans="3:35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</row>
    <row r="54" spans="3:35">
      <c r="C54" s="415" t="s">
        <v>121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</row>
    <row r="56" spans="3:35">
      <c r="D56" s="415" t="s">
        <v>122</v>
      </c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</row>
    <row r="58" spans="3:35">
      <c r="E58" s="203"/>
      <c r="F58" s="518" t="str">
        <f>入力ｼｰﾄ!F57</f>
        <v>２０１９</v>
      </c>
      <c r="G58" s="518"/>
      <c r="H58" s="518"/>
      <c r="I58" s="148" t="s">
        <v>123</v>
      </c>
      <c r="J58" s="518">
        <f>入力ｼｰﾄ!J57</f>
        <v>0</v>
      </c>
      <c r="K58" s="518"/>
      <c r="L58" s="148" t="s">
        <v>124</v>
      </c>
      <c r="M58" s="518">
        <f>入力ｼｰﾄ!M57</f>
        <v>0</v>
      </c>
      <c r="N58" s="518"/>
      <c r="O58" s="148" t="s">
        <v>125</v>
      </c>
      <c r="P58" s="148"/>
      <c r="Q58" s="148"/>
      <c r="R58" s="148"/>
      <c r="S58" s="148"/>
    </row>
    <row r="60" spans="3:35">
      <c r="O60" s="416" t="s">
        <v>20</v>
      </c>
      <c r="P60" s="416"/>
      <c r="Q60" s="416"/>
      <c r="R60" s="416"/>
      <c r="S60" s="546">
        <f>入力ｼｰﾄ!S59</f>
        <v>0</v>
      </c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</row>
    <row r="62" spans="3:35">
      <c r="O62" s="416" t="s">
        <v>126</v>
      </c>
      <c r="P62" s="416"/>
      <c r="Q62" s="416"/>
      <c r="R62" s="416"/>
      <c r="T62" s="615">
        <f>入力ｼｰﾄ!T61</f>
        <v>0</v>
      </c>
      <c r="U62" s="615"/>
      <c r="V62" s="615"/>
      <c r="W62" s="615"/>
      <c r="X62" s="615"/>
      <c r="Y62" s="615"/>
      <c r="Z62" s="615"/>
      <c r="AA62" s="615"/>
      <c r="AB62" s="615"/>
      <c r="AC62" s="615"/>
      <c r="AD62" s="615"/>
      <c r="AE62" s="615"/>
      <c r="AF62" s="148" t="s">
        <v>127</v>
      </c>
      <c r="AG62" s="148"/>
      <c r="AH62" s="148"/>
    </row>
    <row r="70" ht="27" customHeight="1"/>
  </sheetData>
  <sheetProtection sheet="1" objects="1" scenarios="1" selectLockedCells="1"/>
  <mergeCells count="140">
    <mergeCell ref="C6:J6"/>
    <mergeCell ref="K6:N6"/>
    <mergeCell ref="O6:AB7"/>
    <mergeCell ref="AC6:AI7"/>
    <mergeCell ref="C7:J7"/>
    <mergeCell ref="K7:N7"/>
    <mergeCell ref="R2:AI2"/>
    <mergeCell ref="O3:S3"/>
    <mergeCell ref="T3:Z3"/>
    <mergeCell ref="H4:AD4"/>
    <mergeCell ref="K2:N2"/>
    <mergeCell ref="C8:H8"/>
    <mergeCell ref="I8:J8"/>
    <mergeCell ref="K8:N8"/>
    <mergeCell ref="P8:AB8"/>
    <mergeCell ref="AC8:AI10"/>
    <mergeCell ref="C9:H10"/>
    <mergeCell ref="I9:J10"/>
    <mergeCell ref="K9:N10"/>
    <mergeCell ref="O9:AB10"/>
    <mergeCell ref="C13:G15"/>
    <mergeCell ref="H13:J15"/>
    <mergeCell ref="K13:N15"/>
    <mergeCell ref="O13:V13"/>
    <mergeCell ref="W13:AB13"/>
    <mergeCell ref="AC13:AI13"/>
    <mergeCell ref="O14:V15"/>
    <mergeCell ref="W14:AB15"/>
    <mergeCell ref="AC14:AI15"/>
    <mergeCell ref="C31:F33"/>
    <mergeCell ref="G31:J31"/>
    <mergeCell ref="K31:N31"/>
    <mergeCell ref="O31:P33"/>
    <mergeCell ref="Q31:R33"/>
    <mergeCell ref="S31:X33"/>
    <mergeCell ref="Y31:AC33"/>
    <mergeCell ref="C16:J17"/>
    <mergeCell ref="K16:Q17"/>
    <mergeCell ref="R16:AI17"/>
    <mergeCell ref="C20:H22"/>
    <mergeCell ref="I20:N22"/>
    <mergeCell ref="O20:R22"/>
    <mergeCell ref="S20:V20"/>
    <mergeCell ref="W20:AA20"/>
    <mergeCell ref="AB20:AF20"/>
    <mergeCell ref="AG20:AI20"/>
    <mergeCell ref="S21:V22"/>
    <mergeCell ref="W21:AA22"/>
    <mergeCell ref="AB21:AF22"/>
    <mergeCell ref="AG21:AI22"/>
    <mergeCell ref="AD25:AF27"/>
    <mergeCell ref="AG25:AI27"/>
    <mergeCell ref="G26:J27"/>
    <mergeCell ref="C28:F30"/>
    <mergeCell ref="G28:J28"/>
    <mergeCell ref="K28:N28"/>
    <mergeCell ref="O28:P30"/>
    <mergeCell ref="Q28:R30"/>
    <mergeCell ref="S28:X30"/>
    <mergeCell ref="C25:F27"/>
    <mergeCell ref="G25:N25"/>
    <mergeCell ref="O25:P27"/>
    <mergeCell ref="Q25:R27"/>
    <mergeCell ref="S25:X27"/>
    <mergeCell ref="Y25:AC27"/>
    <mergeCell ref="AD31:AF33"/>
    <mergeCell ref="AG31:AI33"/>
    <mergeCell ref="G32:J33"/>
    <mergeCell ref="K32:N33"/>
    <mergeCell ref="Y28:AC30"/>
    <mergeCell ref="AD28:AF30"/>
    <mergeCell ref="AG28:AI30"/>
    <mergeCell ref="G29:J30"/>
    <mergeCell ref="K29:N30"/>
    <mergeCell ref="K26:N27"/>
    <mergeCell ref="C37:F39"/>
    <mergeCell ref="G37:J37"/>
    <mergeCell ref="K37:N37"/>
    <mergeCell ref="O37:P39"/>
    <mergeCell ref="Q37:R39"/>
    <mergeCell ref="C34:F36"/>
    <mergeCell ref="G34:J34"/>
    <mergeCell ref="K34:N34"/>
    <mergeCell ref="O34:P36"/>
    <mergeCell ref="Q34:R36"/>
    <mergeCell ref="S37:X39"/>
    <mergeCell ref="Y37:AC39"/>
    <mergeCell ref="AD37:AF39"/>
    <mergeCell ref="AG37:AI39"/>
    <mergeCell ref="G38:J39"/>
    <mergeCell ref="K38:N39"/>
    <mergeCell ref="Y34:AC36"/>
    <mergeCell ref="AD34:AF36"/>
    <mergeCell ref="AG34:AI36"/>
    <mergeCell ref="G35:J36"/>
    <mergeCell ref="K35:N36"/>
    <mergeCell ref="S34:X36"/>
    <mergeCell ref="C43:F45"/>
    <mergeCell ref="G43:J43"/>
    <mergeCell ref="K43:N43"/>
    <mergeCell ref="O43:P45"/>
    <mergeCell ref="Q43:R45"/>
    <mergeCell ref="C40:F42"/>
    <mergeCell ref="G40:J40"/>
    <mergeCell ref="K40:N40"/>
    <mergeCell ref="O40:P42"/>
    <mergeCell ref="Q40:R42"/>
    <mergeCell ref="S43:X45"/>
    <mergeCell ref="Y43:AC45"/>
    <mergeCell ref="AD43:AF45"/>
    <mergeCell ref="AG43:AI45"/>
    <mergeCell ref="G44:J45"/>
    <mergeCell ref="K44:N45"/>
    <mergeCell ref="Y40:AC42"/>
    <mergeCell ref="AD40:AF42"/>
    <mergeCell ref="AG40:AI42"/>
    <mergeCell ref="G41:J42"/>
    <mergeCell ref="K41:N42"/>
    <mergeCell ref="S40:X42"/>
    <mergeCell ref="Y46:AC48"/>
    <mergeCell ref="AD46:AF48"/>
    <mergeCell ref="AG46:AI48"/>
    <mergeCell ref="G47:J48"/>
    <mergeCell ref="K47:N48"/>
    <mergeCell ref="C51:AI52"/>
    <mergeCell ref="C46:F48"/>
    <mergeCell ref="G46:J46"/>
    <mergeCell ref="K46:N46"/>
    <mergeCell ref="O46:P48"/>
    <mergeCell ref="Q46:R48"/>
    <mergeCell ref="S46:X48"/>
    <mergeCell ref="O60:R60"/>
    <mergeCell ref="S60:AI60"/>
    <mergeCell ref="O62:R62"/>
    <mergeCell ref="T62:AE62"/>
    <mergeCell ref="C54:AI54"/>
    <mergeCell ref="D56:AG56"/>
    <mergeCell ref="J58:K58"/>
    <mergeCell ref="M58:N58"/>
    <mergeCell ref="F58:H58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showZeros="0" zoomScale="160" zoomScaleNormal="160" zoomScaleSheetLayoutView="120" workbookViewId="0">
      <selection activeCell="B2" sqref="B2"/>
    </sheetView>
  </sheetViews>
  <sheetFormatPr defaultRowHeight="13.5"/>
  <cols>
    <col min="1" max="1" width="24.125" style="142" customWidth="1"/>
    <col min="2" max="4" width="11.875" style="142" customWidth="1"/>
    <col min="5" max="5" width="15.125" style="142" customWidth="1"/>
    <col min="6" max="16384" width="9" style="142"/>
  </cols>
  <sheetData>
    <row r="1" spans="1:5" ht="18" customHeight="1">
      <c r="A1" s="140" t="s">
        <v>184</v>
      </c>
      <c r="B1" s="141" t="s">
        <v>185</v>
      </c>
      <c r="C1" s="141" t="s">
        <v>186</v>
      </c>
      <c r="D1" s="141" t="s">
        <v>187</v>
      </c>
      <c r="E1" s="141" t="s">
        <v>188</v>
      </c>
    </row>
    <row r="2" spans="1:5" ht="14.25" customHeight="1">
      <c r="A2" s="120" t="str">
        <f>入力ｼｰﾄ!$C$9&amp;"中学校"</f>
        <v>中学校</v>
      </c>
      <c r="B2" s="144">
        <f>入力ｼｰﾄ!$AM$45</f>
        <v>0</v>
      </c>
      <c r="C2" s="144">
        <f>入力ｼｰﾄ!$AP$45</f>
        <v>0</v>
      </c>
      <c r="D2" s="140" t="str">
        <f>"計 "&amp;SUM(B2:C2)&amp;" 名"</f>
        <v>計 0 名</v>
      </c>
      <c r="E2" s="143" t="str">
        <f>(B2+C2)*300&amp;"円"</f>
        <v>0円</v>
      </c>
    </row>
    <row r="6" spans="1:5">
      <c r="B6" s="142" t="s">
        <v>189</v>
      </c>
    </row>
    <row r="7" spans="1:5">
      <c r="B7" s="142" t="s">
        <v>190</v>
      </c>
    </row>
    <row r="8" spans="1:5">
      <c r="B8" s="142" t="s">
        <v>191</v>
      </c>
    </row>
  </sheetData>
  <phoneticPr fontId="2"/>
  <conditionalFormatting sqref="A2">
    <cfRule type="expression" dxfId="5" priority="2">
      <formula>D2=0</formula>
    </cfRule>
  </conditionalFormatting>
  <conditionalFormatting sqref="B2:C2">
    <cfRule type="cellIs" dxfId="4" priority="3" operator="equal">
      <formula>0</formula>
    </cfRule>
  </conditionalFormatting>
  <printOptions horizontalCentered="1"/>
  <pageMargins left="0.70866141732283472" right="0.70866141732283472" top="0.35433070866141736" bottom="0.15748031496062992" header="0.31496062992125984" footer="0.31496062992125984"/>
  <pageSetup paperSize="9"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L17"/>
  <sheetViews>
    <sheetView showGridLines="0" showZeros="0" view="pageBreakPreview" zoomScale="55" zoomScaleNormal="70" zoomScaleSheetLayoutView="55" workbookViewId="0">
      <selection activeCell="C5" sqref="C5"/>
    </sheetView>
  </sheetViews>
  <sheetFormatPr defaultRowHeight="13.5"/>
  <cols>
    <col min="1" max="1" width="16.25" style="30" customWidth="1"/>
    <col min="2" max="2" width="11.625" style="41" customWidth="1"/>
    <col min="3" max="4" width="40.75" style="42" customWidth="1"/>
    <col min="5" max="5" width="10.75" style="42" customWidth="1"/>
    <col min="6" max="7" width="20.75" style="42" customWidth="1"/>
    <col min="8" max="8" width="10.75" style="42" customWidth="1"/>
    <col min="9" max="10" width="10.75" style="30" customWidth="1"/>
    <col min="11" max="11" width="21" style="30" customWidth="1"/>
    <col min="12" max="13" width="10.75" style="30" customWidth="1"/>
    <col min="14" max="14" width="21.375" style="30" customWidth="1"/>
    <col min="15" max="16" width="10.75" style="30" customWidth="1"/>
    <col min="17" max="17" width="21.375" style="30" customWidth="1"/>
    <col min="18" max="20" width="10.75" style="41" customWidth="1"/>
    <col min="21" max="22" width="10.75" style="43" customWidth="1"/>
    <col min="23" max="25" width="10.75" style="43" hidden="1" customWidth="1"/>
    <col min="26" max="27" width="10.75" style="30" customWidth="1"/>
    <col min="28" max="28" width="21.375" style="30" customWidth="1"/>
    <col min="29" max="31" width="10.75" style="41" customWidth="1"/>
    <col min="32" max="33" width="10.75" style="43" customWidth="1"/>
    <col min="34" max="36" width="10.75" style="43" hidden="1" customWidth="1"/>
    <col min="37" max="38" width="10.75" style="30" customWidth="1"/>
    <col min="39" max="39" width="21.625" style="30" customWidth="1"/>
    <col min="40" max="42" width="10.75" style="41" customWidth="1"/>
    <col min="43" max="44" width="10.75" style="43" customWidth="1"/>
    <col min="45" max="47" width="10.75" style="43" hidden="1" customWidth="1"/>
    <col min="48" max="49" width="10.75" style="30" customWidth="1"/>
    <col min="50" max="50" width="21.875" style="30" customWidth="1"/>
    <col min="51" max="53" width="10.75" style="41" customWidth="1"/>
    <col min="54" max="55" width="10.75" style="43" customWidth="1"/>
    <col min="56" max="58" width="10.75" style="43" hidden="1" customWidth="1"/>
    <col min="59" max="60" width="10.75" style="30" customWidth="1"/>
    <col min="61" max="61" width="21.375" style="30" customWidth="1"/>
    <col min="62" max="64" width="10.75" style="41" customWidth="1"/>
    <col min="65" max="66" width="10.75" style="43" customWidth="1"/>
    <col min="67" max="69" width="10.75" style="43" hidden="1" customWidth="1"/>
    <col min="70" max="71" width="10.75" style="30" customWidth="1"/>
    <col min="72" max="72" width="21.375" style="30" customWidth="1"/>
    <col min="73" max="75" width="10.75" style="41" customWidth="1"/>
    <col min="76" max="77" width="10.75" style="43" customWidth="1"/>
    <col min="78" max="80" width="10.75" style="43" hidden="1" customWidth="1"/>
    <col min="81" max="82" width="10.75" style="30" customWidth="1"/>
    <col min="83" max="83" width="21.375" style="30" customWidth="1"/>
    <col min="84" max="86" width="10.75" style="41" customWidth="1"/>
    <col min="87" max="88" width="10.75" style="43" customWidth="1"/>
    <col min="89" max="91" width="10.75" style="43" hidden="1" customWidth="1"/>
    <col min="92" max="94" width="10.75" style="30" customWidth="1"/>
    <col min="95" max="16384" width="9" style="30"/>
  </cols>
  <sheetData>
    <row r="1" spans="1:168" ht="75.75" customHeight="1" thickBot="1"/>
    <row r="2" spans="1:168" s="31" customFormat="1" ht="30" customHeight="1">
      <c r="B2" s="91"/>
      <c r="C2" s="704" t="s">
        <v>184</v>
      </c>
      <c r="D2" s="705"/>
      <c r="E2" s="705"/>
      <c r="F2" s="705"/>
      <c r="G2" s="705"/>
      <c r="H2" s="706"/>
      <c r="I2" s="707" t="s">
        <v>192</v>
      </c>
      <c r="J2" s="708"/>
      <c r="K2" s="708"/>
      <c r="L2" s="707" t="s">
        <v>193</v>
      </c>
      <c r="M2" s="708"/>
      <c r="N2" s="709"/>
      <c r="O2" s="699" t="s">
        <v>194</v>
      </c>
      <c r="P2" s="700"/>
      <c r="Q2" s="700"/>
      <c r="R2" s="700"/>
      <c r="S2" s="700"/>
      <c r="T2" s="700"/>
      <c r="U2" s="700"/>
      <c r="V2" s="701"/>
      <c r="W2" s="700" t="s">
        <v>195</v>
      </c>
      <c r="X2" s="700"/>
      <c r="Y2" s="702"/>
      <c r="Z2" s="699" t="s">
        <v>196</v>
      </c>
      <c r="AA2" s="700"/>
      <c r="AB2" s="700"/>
      <c r="AC2" s="700"/>
      <c r="AD2" s="700"/>
      <c r="AE2" s="700"/>
      <c r="AF2" s="700"/>
      <c r="AG2" s="701"/>
      <c r="AH2" s="700" t="s">
        <v>195</v>
      </c>
      <c r="AI2" s="700"/>
      <c r="AJ2" s="702"/>
      <c r="AK2" s="699" t="s">
        <v>197</v>
      </c>
      <c r="AL2" s="700"/>
      <c r="AM2" s="700"/>
      <c r="AN2" s="700"/>
      <c r="AO2" s="700"/>
      <c r="AP2" s="700"/>
      <c r="AQ2" s="700"/>
      <c r="AR2" s="701"/>
      <c r="AS2" s="700" t="s">
        <v>195</v>
      </c>
      <c r="AT2" s="700"/>
      <c r="AU2" s="702"/>
      <c r="AV2" s="699" t="s">
        <v>198</v>
      </c>
      <c r="AW2" s="700"/>
      <c r="AX2" s="700"/>
      <c r="AY2" s="700"/>
      <c r="AZ2" s="700"/>
      <c r="BA2" s="700"/>
      <c r="BB2" s="700"/>
      <c r="BC2" s="701"/>
      <c r="BD2" s="700" t="s">
        <v>195</v>
      </c>
      <c r="BE2" s="700"/>
      <c r="BF2" s="702"/>
      <c r="BG2" s="699" t="s">
        <v>199</v>
      </c>
      <c r="BH2" s="700"/>
      <c r="BI2" s="700"/>
      <c r="BJ2" s="700"/>
      <c r="BK2" s="700"/>
      <c r="BL2" s="700"/>
      <c r="BM2" s="700"/>
      <c r="BN2" s="701"/>
      <c r="BO2" s="700" t="s">
        <v>195</v>
      </c>
      <c r="BP2" s="700"/>
      <c r="BQ2" s="702"/>
      <c r="BR2" s="699" t="s">
        <v>200</v>
      </c>
      <c r="BS2" s="700"/>
      <c r="BT2" s="700"/>
      <c r="BU2" s="700"/>
      <c r="BV2" s="700"/>
      <c r="BW2" s="700"/>
      <c r="BX2" s="700"/>
      <c r="BY2" s="701"/>
      <c r="BZ2" s="700" t="s">
        <v>195</v>
      </c>
      <c r="CA2" s="700"/>
      <c r="CB2" s="702"/>
      <c r="CC2" s="699" t="s">
        <v>201</v>
      </c>
      <c r="CD2" s="700"/>
      <c r="CE2" s="700"/>
      <c r="CF2" s="700"/>
      <c r="CG2" s="700"/>
      <c r="CH2" s="700"/>
      <c r="CI2" s="700"/>
      <c r="CJ2" s="702"/>
      <c r="CK2" s="696" t="s">
        <v>195</v>
      </c>
      <c r="CL2" s="697"/>
      <c r="CM2" s="698"/>
    </row>
    <row r="3" spans="1:168" s="31" customFormat="1" ht="30" customHeight="1" thickBot="1">
      <c r="A3" s="129"/>
      <c r="B3" s="130"/>
      <c r="C3" s="710" t="s">
        <v>202</v>
      </c>
      <c r="D3" s="711"/>
      <c r="E3" s="712"/>
      <c r="F3" s="711" t="s">
        <v>203</v>
      </c>
      <c r="G3" s="711"/>
      <c r="H3" s="713"/>
      <c r="I3" s="70" t="s">
        <v>204</v>
      </c>
      <c r="J3" s="162" t="s">
        <v>76</v>
      </c>
      <c r="K3" s="163" t="s">
        <v>276</v>
      </c>
      <c r="L3" s="70" t="s">
        <v>204</v>
      </c>
      <c r="M3" s="162" t="s">
        <v>76</v>
      </c>
      <c r="N3" s="163" t="s">
        <v>276</v>
      </c>
      <c r="O3" s="70" t="s">
        <v>204</v>
      </c>
      <c r="P3" s="195" t="s">
        <v>76</v>
      </c>
      <c r="Q3" s="163" t="s">
        <v>276</v>
      </c>
      <c r="R3" s="71" t="s">
        <v>205</v>
      </c>
      <c r="S3" s="71" t="s">
        <v>206</v>
      </c>
      <c r="T3" s="71" t="s">
        <v>207</v>
      </c>
      <c r="U3" s="71" t="s">
        <v>208</v>
      </c>
      <c r="V3" s="72" t="s">
        <v>209</v>
      </c>
      <c r="W3" s="76" t="s">
        <v>210</v>
      </c>
      <c r="X3" s="76" t="s">
        <v>211</v>
      </c>
      <c r="Y3" s="119" t="s">
        <v>212</v>
      </c>
      <c r="Z3" s="70" t="s">
        <v>204</v>
      </c>
      <c r="AA3" s="154" t="s">
        <v>76</v>
      </c>
      <c r="AB3" s="163" t="s">
        <v>276</v>
      </c>
      <c r="AC3" s="71" t="s">
        <v>205</v>
      </c>
      <c r="AD3" s="71" t="s">
        <v>206</v>
      </c>
      <c r="AE3" s="71" t="s">
        <v>207</v>
      </c>
      <c r="AF3" s="71" t="s">
        <v>208</v>
      </c>
      <c r="AG3" s="72" t="s">
        <v>209</v>
      </c>
      <c r="AH3" s="76" t="s">
        <v>210</v>
      </c>
      <c r="AI3" s="76" t="s">
        <v>211</v>
      </c>
      <c r="AJ3" s="119" t="s">
        <v>212</v>
      </c>
      <c r="AK3" s="70" t="s">
        <v>204</v>
      </c>
      <c r="AL3" s="154" t="s">
        <v>76</v>
      </c>
      <c r="AM3" s="163" t="s">
        <v>276</v>
      </c>
      <c r="AN3" s="71" t="s">
        <v>205</v>
      </c>
      <c r="AO3" s="71" t="s">
        <v>206</v>
      </c>
      <c r="AP3" s="71" t="s">
        <v>207</v>
      </c>
      <c r="AQ3" s="71" t="s">
        <v>208</v>
      </c>
      <c r="AR3" s="72" t="s">
        <v>209</v>
      </c>
      <c r="AS3" s="76" t="s">
        <v>210</v>
      </c>
      <c r="AT3" s="76" t="s">
        <v>211</v>
      </c>
      <c r="AU3" s="119" t="s">
        <v>212</v>
      </c>
      <c r="AV3" s="70" t="s">
        <v>204</v>
      </c>
      <c r="AW3" s="154" t="s">
        <v>76</v>
      </c>
      <c r="AX3" s="163" t="s">
        <v>276</v>
      </c>
      <c r="AY3" s="71" t="s">
        <v>205</v>
      </c>
      <c r="AZ3" s="71" t="s">
        <v>206</v>
      </c>
      <c r="BA3" s="71" t="s">
        <v>207</v>
      </c>
      <c r="BB3" s="71" t="s">
        <v>208</v>
      </c>
      <c r="BC3" s="72" t="s">
        <v>209</v>
      </c>
      <c r="BD3" s="76" t="s">
        <v>210</v>
      </c>
      <c r="BE3" s="76" t="s">
        <v>211</v>
      </c>
      <c r="BF3" s="119" t="s">
        <v>212</v>
      </c>
      <c r="BG3" s="70" t="s">
        <v>204</v>
      </c>
      <c r="BH3" s="154" t="s">
        <v>76</v>
      </c>
      <c r="BI3" s="163" t="s">
        <v>276</v>
      </c>
      <c r="BJ3" s="71" t="s">
        <v>205</v>
      </c>
      <c r="BK3" s="71" t="s">
        <v>206</v>
      </c>
      <c r="BL3" s="71" t="s">
        <v>207</v>
      </c>
      <c r="BM3" s="71" t="s">
        <v>208</v>
      </c>
      <c r="BN3" s="72" t="s">
        <v>209</v>
      </c>
      <c r="BO3" s="76" t="s">
        <v>210</v>
      </c>
      <c r="BP3" s="76" t="s">
        <v>211</v>
      </c>
      <c r="BQ3" s="119" t="s">
        <v>212</v>
      </c>
      <c r="BR3" s="70" t="s">
        <v>204</v>
      </c>
      <c r="BS3" s="154" t="s">
        <v>76</v>
      </c>
      <c r="BT3" s="163" t="s">
        <v>276</v>
      </c>
      <c r="BU3" s="71" t="s">
        <v>205</v>
      </c>
      <c r="BV3" s="71" t="s">
        <v>206</v>
      </c>
      <c r="BW3" s="71" t="s">
        <v>207</v>
      </c>
      <c r="BX3" s="71" t="s">
        <v>208</v>
      </c>
      <c r="BY3" s="72" t="s">
        <v>209</v>
      </c>
      <c r="BZ3" s="76" t="s">
        <v>210</v>
      </c>
      <c r="CA3" s="76" t="s">
        <v>211</v>
      </c>
      <c r="CB3" s="119" t="s">
        <v>212</v>
      </c>
      <c r="CC3" s="70" t="s">
        <v>204</v>
      </c>
      <c r="CD3" s="154" t="s">
        <v>76</v>
      </c>
      <c r="CE3" s="163" t="s">
        <v>276</v>
      </c>
      <c r="CF3" s="71" t="s">
        <v>205</v>
      </c>
      <c r="CG3" s="71" t="s">
        <v>206</v>
      </c>
      <c r="CH3" s="71" t="s">
        <v>207</v>
      </c>
      <c r="CI3" s="71" t="s">
        <v>208</v>
      </c>
      <c r="CJ3" s="109" t="s">
        <v>209</v>
      </c>
      <c r="CK3" s="96" t="s">
        <v>210</v>
      </c>
      <c r="CL3" s="32" t="s">
        <v>211</v>
      </c>
      <c r="CM3" s="33" t="s">
        <v>212</v>
      </c>
    </row>
    <row r="4" spans="1:168" s="29" customFormat="1" ht="30" customHeight="1">
      <c r="A4" s="196"/>
      <c r="B4" s="197" t="s">
        <v>217</v>
      </c>
      <c r="C4" s="166" t="s">
        <v>218</v>
      </c>
      <c r="D4" s="173" t="s">
        <v>214</v>
      </c>
      <c r="E4" s="168" t="s">
        <v>26</v>
      </c>
      <c r="F4" s="167" t="s">
        <v>219</v>
      </c>
      <c r="G4" s="167" t="s">
        <v>215</v>
      </c>
      <c r="H4" s="198" t="s">
        <v>26</v>
      </c>
      <c r="I4" s="166" t="s">
        <v>220</v>
      </c>
      <c r="J4" s="174" t="s">
        <v>221</v>
      </c>
      <c r="K4" s="167" t="s">
        <v>265</v>
      </c>
      <c r="L4" s="166" t="s">
        <v>222</v>
      </c>
      <c r="M4" s="174" t="s">
        <v>223</v>
      </c>
      <c r="N4" s="167" t="s">
        <v>267</v>
      </c>
      <c r="O4" s="166" t="s">
        <v>224</v>
      </c>
      <c r="P4" s="168" t="s">
        <v>90</v>
      </c>
      <c r="Q4" s="167" t="s">
        <v>268</v>
      </c>
      <c r="R4" s="175">
        <v>3</v>
      </c>
      <c r="S4" s="175" t="s">
        <v>225</v>
      </c>
      <c r="T4" s="176">
        <v>36317</v>
      </c>
      <c r="U4" s="177">
        <v>170</v>
      </c>
      <c r="V4" s="178">
        <v>72</v>
      </c>
      <c r="W4" s="178" t="s">
        <v>226</v>
      </c>
      <c r="X4" s="177" t="s">
        <v>227</v>
      </c>
      <c r="Y4" s="179" t="s">
        <v>228</v>
      </c>
      <c r="Z4" s="166"/>
      <c r="AA4" s="174"/>
      <c r="AB4" s="167"/>
      <c r="AC4" s="175"/>
      <c r="AD4" s="175"/>
      <c r="AE4" s="176"/>
      <c r="AF4" s="177"/>
      <c r="AG4" s="178"/>
      <c r="AH4" s="178"/>
      <c r="AI4" s="177"/>
      <c r="AJ4" s="179"/>
      <c r="AK4" s="166"/>
      <c r="AL4" s="174"/>
      <c r="AM4" s="167"/>
      <c r="AN4" s="175"/>
      <c r="AO4" s="175"/>
      <c r="AP4" s="176"/>
      <c r="AQ4" s="177"/>
      <c r="AR4" s="178"/>
      <c r="AS4" s="178"/>
      <c r="AT4" s="177"/>
      <c r="AU4" s="179"/>
      <c r="AV4" s="166"/>
      <c r="AW4" s="174"/>
      <c r="AX4" s="167"/>
      <c r="AY4" s="175"/>
      <c r="AZ4" s="175"/>
      <c r="BA4" s="176"/>
      <c r="BB4" s="177"/>
      <c r="BC4" s="178"/>
      <c r="BD4" s="178"/>
      <c r="BE4" s="177"/>
      <c r="BF4" s="179"/>
      <c r="BG4" s="166"/>
      <c r="BH4" s="174"/>
      <c r="BI4" s="167"/>
      <c r="BJ4" s="175"/>
      <c r="BK4" s="175"/>
      <c r="BL4" s="176"/>
      <c r="BM4" s="177"/>
      <c r="BN4" s="178"/>
      <c r="BO4" s="178"/>
      <c r="BP4" s="177"/>
      <c r="BQ4" s="179"/>
      <c r="BR4" s="166"/>
      <c r="BS4" s="174"/>
      <c r="BT4" s="167"/>
      <c r="BU4" s="175"/>
      <c r="BV4" s="175"/>
      <c r="BW4" s="176"/>
      <c r="BX4" s="177"/>
      <c r="BY4" s="178"/>
      <c r="BZ4" s="178"/>
      <c r="CA4" s="177"/>
      <c r="CB4" s="179"/>
      <c r="CC4" s="166"/>
      <c r="CD4" s="174"/>
      <c r="CE4" s="167"/>
      <c r="CF4" s="175"/>
      <c r="CG4" s="175"/>
      <c r="CH4" s="176"/>
      <c r="CI4" s="177"/>
      <c r="CJ4" s="180"/>
      <c r="CK4" s="97"/>
      <c r="CL4" s="34"/>
      <c r="CM4" s="35"/>
    </row>
    <row r="5" spans="1:168" s="29" customFormat="1" ht="30" customHeight="1" thickBot="1">
      <c r="A5" s="161" t="s">
        <v>264</v>
      </c>
      <c r="B5" s="95" t="s">
        <v>229</v>
      </c>
      <c r="C5" s="169">
        <f>入力ｼｰﾄ!C9</f>
        <v>0</v>
      </c>
      <c r="D5" s="170">
        <f>入力ｼｰﾄ!C8</f>
        <v>0</v>
      </c>
      <c r="E5" s="171" t="s">
        <v>26</v>
      </c>
      <c r="F5" s="172">
        <f>入力ｼｰﾄ!K9</f>
        <v>0</v>
      </c>
      <c r="G5" s="170">
        <f>入力ｼｰﾄ!K8</f>
        <v>0</v>
      </c>
      <c r="H5" s="199" t="s">
        <v>26</v>
      </c>
      <c r="I5" s="169">
        <f>入力ｼｰﾄ!W14</f>
        <v>0</v>
      </c>
      <c r="J5" s="99">
        <f>入力ｼｰﾄ!AC14</f>
        <v>0</v>
      </c>
      <c r="K5" s="170" t="str">
        <f>入力ｼｰﾄ!W13&amp;入力ｼｰﾄ!AC13</f>
        <v>みょうじ監督なまえ監督</v>
      </c>
      <c r="L5" s="169">
        <f>入力ｼｰﾄ!W21</f>
        <v>0</v>
      </c>
      <c r="M5" s="99">
        <f>入力ｼｰﾄ!AB21</f>
        <v>0</v>
      </c>
      <c r="N5" s="170" t="str">
        <f>入力ｼｰﾄ!W20&amp;入力ｼｰﾄ!AB20</f>
        <v/>
      </c>
      <c r="O5" s="169">
        <f>入力ｼｰﾄ!$G29</f>
        <v>0</v>
      </c>
      <c r="P5" s="171">
        <f>入力ｼｰﾄ!$K29</f>
        <v>0</v>
      </c>
      <c r="Q5" s="99" t="str">
        <f>入力ｼｰﾄ!G28&amp;入力ｼｰﾄ!K28</f>
        <v>みょうじ大将なまえ大将</v>
      </c>
      <c r="R5" s="100">
        <f>入力ｼｰﾄ!$O28</f>
        <v>0</v>
      </c>
      <c r="S5" s="100">
        <f>入力ｼｰﾄ!$Q28</f>
        <v>0</v>
      </c>
      <c r="T5" s="101">
        <f>入力ｼｰﾄ!$S28</f>
        <v>0</v>
      </c>
      <c r="U5" s="102">
        <f>入力ｼｰﾄ!$AD28</f>
        <v>0</v>
      </c>
      <c r="V5" s="103">
        <f>入力ｼｰﾄ!$AG28</f>
        <v>0</v>
      </c>
      <c r="W5" s="103">
        <f>入力ｼｰﾄ!X10</f>
        <v>0</v>
      </c>
      <c r="X5" s="102">
        <f>入力ｼｰﾄ!Y10</f>
        <v>0</v>
      </c>
      <c r="Y5" s="104">
        <f>入力ｼｰﾄ!Z10</f>
        <v>0</v>
      </c>
      <c r="Z5" s="169">
        <f>入力ｼｰﾄ!$G32</f>
        <v>0</v>
      </c>
      <c r="AA5" s="99">
        <f>入力ｼｰﾄ!$K32</f>
        <v>0</v>
      </c>
      <c r="AB5" s="99" t="str">
        <f>入力ｼｰﾄ!$G31&amp;入力ｼｰﾄ!$K31</f>
        <v/>
      </c>
      <c r="AC5" s="100">
        <f>入力ｼｰﾄ!$O31</f>
        <v>0</v>
      </c>
      <c r="AD5" s="100">
        <f>入力ｼｰﾄ!$Q31</f>
        <v>0</v>
      </c>
      <c r="AE5" s="101">
        <f>入力ｼｰﾄ!$S31</f>
        <v>0</v>
      </c>
      <c r="AF5" s="102">
        <f>入力ｼｰﾄ!$AD31</f>
        <v>0</v>
      </c>
      <c r="AG5" s="103">
        <f>入力ｼｰﾄ!$AG31</f>
        <v>0</v>
      </c>
      <c r="AH5" s="103">
        <f>入力ｼｰﾄ!AH10</f>
        <v>0</v>
      </c>
      <c r="AI5" s="102">
        <f>入力ｼｰﾄ!AI10</f>
        <v>0</v>
      </c>
      <c r="AJ5" s="104">
        <f>入力ｼｰﾄ!AJ10</f>
        <v>0</v>
      </c>
      <c r="AK5" s="169">
        <f>入力ｼｰﾄ!$G35</f>
        <v>0</v>
      </c>
      <c r="AL5" s="99">
        <f>入力ｼｰﾄ!$K35</f>
        <v>0</v>
      </c>
      <c r="AM5" s="99" t="str">
        <f>入力ｼｰﾄ!$G34&amp;入力ｼｰﾄ!$K34</f>
        <v/>
      </c>
      <c r="AN5" s="100">
        <f>入力ｼｰﾄ!$O34</f>
        <v>0</v>
      </c>
      <c r="AO5" s="100">
        <f>入力ｼｰﾄ!$Q34</f>
        <v>0</v>
      </c>
      <c r="AP5" s="101">
        <f>入力ｼｰﾄ!$S34</f>
        <v>0</v>
      </c>
      <c r="AQ5" s="102">
        <f>入力ｼｰﾄ!$AD34</f>
        <v>0</v>
      </c>
      <c r="AR5" s="103">
        <f>入力ｼｰﾄ!$AG34</f>
        <v>0</v>
      </c>
      <c r="AS5" s="103">
        <f>入力ｼｰﾄ!AR10</f>
        <v>0</v>
      </c>
      <c r="AT5" s="102">
        <f>入力ｼｰﾄ!AS10</f>
        <v>0</v>
      </c>
      <c r="AU5" s="104">
        <f>入力ｼｰﾄ!AT10</f>
        <v>0</v>
      </c>
      <c r="AV5" s="169">
        <f>入力ｼｰﾄ!$G38</f>
        <v>0</v>
      </c>
      <c r="AW5" s="99">
        <f>入力ｼｰﾄ!$K38</f>
        <v>0</v>
      </c>
      <c r="AX5" s="99" t="str">
        <f>入力ｼｰﾄ!$G37&amp;入力ｼｰﾄ!$K37</f>
        <v/>
      </c>
      <c r="AY5" s="100">
        <f>入力ｼｰﾄ!$O37</f>
        <v>0</v>
      </c>
      <c r="AZ5" s="100">
        <f>入力ｼｰﾄ!$Q37</f>
        <v>0</v>
      </c>
      <c r="BA5" s="101">
        <f>入力ｼｰﾄ!$S37</f>
        <v>0</v>
      </c>
      <c r="BB5" s="102">
        <f>入力ｼｰﾄ!$AD37</f>
        <v>0</v>
      </c>
      <c r="BC5" s="103">
        <f>入力ｼｰﾄ!$AG37</f>
        <v>0</v>
      </c>
      <c r="BD5" s="103">
        <f>入力ｼｰﾄ!BB10</f>
        <v>0</v>
      </c>
      <c r="BE5" s="102">
        <f>入力ｼｰﾄ!BC10</f>
        <v>0</v>
      </c>
      <c r="BF5" s="104">
        <f>入力ｼｰﾄ!BD10</f>
        <v>0</v>
      </c>
      <c r="BG5" s="169">
        <f>入力ｼｰﾄ!$G41</f>
        <v>0</v>
      </c>
      <c r="BH5" s="99">
        <f>入力ｼｰﾄ!$K41</f>
        <v>0</v>
      </c>
      <c r="BI5" s="99" t="str">
        <f>入力ｼｰﾄ!$G40&amp;入力ｼｰﾄ!$K40</f>
        <v/>
      </c>
      <c r="BJ5" s="100">
        <f>入力ｼｰﾄ!$O40</f>
        <v>0</v>
      </c>
      <c r="BK5" s="100">
        <f>入力ｼｰﾄ!$Q40</f>
        <v>0</v>
      </c>
      <c r="BL5" s="101">
        <f>入力ｼｰﾄ!$S40</f>
        <v>0</v>
      </c>
      <c r="BM5" s="102">
        <f>入力ｼｰﾄ!$AD40</f>
        <v>0</v>
      </c>
      <c r="BN5" s="103">
        <f>入力ｼｰﾄ!$AG40</f>
        <v>0</v>
      </c>
      <c r="BO5" s="103">
        <f>入力ｼｰﾄ!BL10</f>
        <v>0</v>
      </c>
      <c r="BP5" s="102">
        <f>入力ｼｰﾄ!BM10</f>
        <v>0</v>
      </c>
      <c r="BQ5" s="104">
        <f>入力ｼｰﾄ!BN10</f>
        <v>0</v>
      </c>
      <c r="BR5" s="169">
        <f>入力ｼｰﾄ!$G44</f>
        <v>0</v>
      </c>
      <c r="BS5" s="99">
        <f>入力ｼｰﾄ!$K44</f>
        <v>0</v>
      </c>
      <c r="BT5" s="99" t="str">
        <f>入力ｼｰﾄ!$G43&amp;入力ｼｰﾄ!$K43</f>
        <v/>
      </c>
      <c r="BU5" s="100">
        <f>入力ｼｰﾄ!$O43</f>
        <v>0</v>
      </c>
      <c r="BV5" s="100">
        <f>入力ｼｰﾄ!$Q43</f>
        <v>0</v>
      </c>
      <c r="BW5" s="101">
        <f>入力ｼｰﾄ!$S43</f>
        <v>0</v>
      </c>
      <c r="BX5" s="102">
        <f>入力ｼｰﾄ!$AD43</f>
        <v>0</v>
      </c>
      <c r="BY5" s="103">
        <f>入力ｼｰﾄ!$AG43</f>
        <v>0</v>
      </c>
      <c r="BZ5" s="103">
        <f>入力ｼｰﾄ!BV10</f>
        <v>0</v>
      </c>
      <c r="CA5" s="102">
        <f>入力ｼｰﾄ!BW10</f>
        <v>0</v>
      </c>
      <c r="CB5" s="104">
        <f>入力ｼｰﾄ!BX10</f>
        <v>0</v>
      </c>
      <c r="CC5" s="169">
        <f>入力ｼｰﾄ!$G47</f>
        <v>0</v>
      </c>
      <c r="CD5" s="99">
        <f>入力ｼｰﾄ!$K47</f>
        <v>0</v>
      </c>
      <c r="CE5" s="99" t="str">
        <f>入力ｼｰﾄ!$G46&amp;入力ｼｰﾄ!$K46</f>
        <v/>
      </c>
      <c r="CF5" s="100">
        <f>入力ｼｰﾄ!$O46</f>
        <v>0</v>
      </c>
      <c r="CG5" s="100">
        <f>入力ｼｰﾄ!$Q46</f>
        <v>0</v>
      </c>
      <c r="CH5" s="101">
        <f>入力ｼｰﾄ!$S46</f>
        <v>0</v>
      </c>
      <c r="CI5" s="102">
        <f>入力ｼｰﾄ!$AD46</f>
        <v>0</v>
      </c>
      <c r="CJ5" s="103">
        <f>入力ｼｰﾄ!$AG46</f>
        <v>0</v>
      </c>
      <c r="CK5" s="98"/>
      <c r="CL5" s="38"/>
      <c r="CM5" s="39"/>
      <c r="CN5" s="36"/>
      <c r="CO5" s="36"/>
      <c r="CP5" s="36"/>
      <c r="CQ5" s="36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</row>
    <row r="6" spans="1:168" s="40" customFormat="1" ht="30" customHeight="1" thickBo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68"/>
      <c r="V6" s="68"/>
      <c r="W6" s="68"/>
      <c r="X6" s="68"/>
      <c r="Y6" s="68"/>
      <c r="Z6" s="66"/>
      <c r="AA6" s="66"/>
      <c r="AB6" s="66"/>
      <c r="AC6" s="66"/>
      <c r="AD6" s="66"/>
      <c r="AE6" s="67"/>
      <c r="AF6" s="68"/>
      <c r="AG6" s="68"/>
      <c r="AH6" s="68"/>
      <c r="AI6" s="68"/>
      <c r="AJ6" s="68"/>
      <c r="AK6" s="66"/>
      <c r="AL6" s="66"/>
      <c r="AM6" s="66"/>
      <c r="AN6" s="66"/>
      <c r="AO6" s="66"/>
      <c r="AP6" s="67"/>
      <c r="AQ6" s="68"/>
      <c r="AR6" s="68"/>
      <c r="AS6" s="68"/>
      <c r="AT6" s="68"/>
      <c r="AU6" s="68"/>
      <c r="AV6" s="66"/>
      <c r="AW6" s="66"/>
      <c r="AX6" s="66"/>
      <c r="AY6" s="66"/>
      <c r="AZ6" s="66"/>
      <c r="BA6" s="67"/>
      <c r="BB6" s="68"/>
      <c r="BC6" s="68"/>
      <c r="BD6" s="68"/>
      <c r="BE6" s="68"/>
      <c r="BF6" s="68"/>
      <c r="BG6" s="66"/>
      <c r="BH6" s="66"/>
      <c r="BI6" s="66"/>
      <c r="BJ6" s="66"/>
      <c r="BK6" s="66"/>
      <c r="BL6" s="67"/>
      <c r="BM6" s="68"/>
      <c r="BN6" s="68"/>
      <c r="BO6" s="68"/>
      <c r="BP6" s="68"/>
      <c r="BQ6" s="68"/>
      <c r="BR6" s="66"/>
      <c r="BS6" s="66"/>
      <c r="BT6" s="66"/>
      <c r="BU6" s="66"/>
      <c r="BV6" s="66"/>
      <c r="BW6" s="67"/>
      <c r="BX6" s="68"/>
      <c r="BY6" s="68"/>
      <c r="BZ6" s="68"/>
      <c r="CA6" s="68"/>
      <c r="CB6" s="68"/>
      <c r="CC6" s="66"/>
      <c r="CD6" s="66"/>
      <c r="CE6" s="66"/>
      <c r="CF6" s="66"/>
      <c r="CG6" s="66"/>
      <c r="CH6" s="67"/>
      <c r="CI6" s="68"/>
      <c r="CJ6" s="68"/>
      <c r="CK6" s="44"/>
      <c r="CL6" s="44"/>
      <c r="CM6" s="44"/>
      <c r="CN6" s="36"/>
      <c r="CO6" s="36"/>
      <c r="CP6" s="36"/>
      <c r="CQ6" s="36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</row>
    <row r="7" spans="1:168" s="31" customFormat="1" ht="30" customHeight="1">
      <c r="B7" s="105"/>
      <c r="C7" s="704" t="s">
        <v>184</v>
      </c>
      <c r="D7" s="705"/>
      <c r="E7" s="705"/>
      <c r="F7" s="705"/>
      <c r="G7" s="705"/>
      <c r="H7" s="706"/>
      <c r="I7" s="707" t="s">
        <v>192</v>
      </c>
      <c r="J7" s="708"/>
      <c r="K7" s="709"/>
      <c r="L7" s="707" t="s">
        <v>193</v>
      </c>
      <c r="M7" s="708"/>
      <c r="N7" s="709"/>
      <c r="O7" s="699" t="s">
        <v>194</v>
      </c>
      <c r="P7" s="700"/>
      <c r="Q7" s="700"/>
      <c r="R7" s="700"/>
      <c r="S7" s="700"/>
      <c r="T7" s="700"/>
      <c r="U7" s="700"/>
      <c r="V7" s="701"/>
      <c r="W7" s="700" t="s">
        <v>195</v>
      </c>
      <c r="X7" s="700"/>
      <c r="Y7" s="702"/>
      <c r="Z7" s="699" t="s">
        <v>197</v>
      </c>
      <c r="AA7" s="700"/>
      <c r="AB7" s="700"/>
      <c r="AC7" s="700"/>
      <c r="AD7" s="700"/>
      <c r="AE7" s="700"/>
      <c r="AF7" s="700"/>
      <c r="AG7" s="701"/>
      <c r="AH7" s="700" t="s">
        <v>195</v>
      </c>
      <c r="AI7" s="700"/>
      <c r="AJ7" s="702"/>
      <c r="AK7" s="699" t="s">
        <v>199</v>
      </c>
      <c r="AL7" s="700"/>
      <c r="AM7" s="700"/>
      <c r="AN7" s="700"/>
      <c r="AO7" s="700"/>
      <c r="AP7" s="700"/>
      <c r="AQ7" s="700"/>
      <c r="AR7" s="701"/>
      <c r="AS7" s="700" t="s">
        <v>195</v>
      </c>
      <c r="AT7" s="700"/>
      <c r="AU7" s="702"/>
      <c r="AV7" s="699" t="s">
        <v>230</v>
      </c>
      <c r="AW7" s="700"/>
      <c r="AX7" s="700"/>
      <c r="AY7" s="700"/>
      <c r="AZ7" s="700"/>
      <c r="BA7" s="700"/>
      <c r="BB7" s="700"/>
      <c r="BC7" s="702"/>
      <c r="BD7" s="703" t="s">
        <v>195</v>
      </c>
      <c r="BE7" s="700"/>
      <c r="BF7" s="702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</row>
    <row r="8" spans="1:168" s="31" customFormat="1" ht="30" customHeight="1" thickBot="1">
      <c r="A8" s="129"/>
      <c r="B8" s="130"/>
      <c r="C8" s="710" t="s">
        <v>202</v>
      </c>
      <c r="D8" s="711"/>
      <c r="E8" s="712"/>
      <c r="F8" s="711" t="s">
        <v>203</v>
      </c>
      <c r="G8" s="711"/>
      <c r="H8" s="713"/>
      <c r="I8" s="70" t="s">
        <v>204</v>
      </c>
      <c r="J8" s="162" t="s">
        <v>76</v>
      </c>
      <c r="K8" s="163" t="s">
        <v>276</v>
      </c>
      <c r="L8" s="70" t="s">
        <v>204</v>
      </c>
      <c r="M8" s="162" t="s">
        <v>76</v>
      </c>
      <c r="N8" s="163" t="s">
        <v>276</v>
      </c>
      <c r="O8" s="70" t="s">
        <v>204</v>
      </c>
      <c r="P8" s="195" t="s">
        <v>76</v>
      </c>
      <c r="Q8" s="163" t="s">
        <v>276</v>
      </c>
      <c r="R8" s="71" t="s">
        <v>205</v>
      </c>
      <c r="S8" s="71" t="s">
        <v>206</v>
      </c>
      <c r="T8" s="71" t="s">
        <v>207</v>
      </c>
      <c r="U8" s="71" t="s">
        <v>208</v>
      </c>
      <c r="V8" s="72" t="s">
        <v>209</v>
      </c>
      <c r="W8" s="76" t="s">
        <v>210</v>
      </c>
      <c r="X8" s="77" t="s">
        <v>211</v>
      </c>
      <c r="Y8" s="78" t="s">
        <v>212</v>
      </c>
      <c r="Z8" s="70" t="s">
        <v>204</v>
      </c>
      <c r="AA8" s="154" t="s">
        <v>76</v>
      </c>
      <c r="AB8" s="163" t="s">
        <v>276</v>
      </c>
      <c r="AC8" s="71" t="s">
        <v>205</v>
      </c>
      <c r="AD8" s="71" t="s">
        <v>206</v>
      </c>
      <c r="AE8" s="71" t="s">
        <v>207</v>
      </c>
      <c r="AF8" s="71" t="s">
        <v>208</v>
      </c>
      <c r="AG8" s="72" t="s">
        <v>209</v>
      </c>
      <c r="AH8" s="76" t="s">
        <v>210</v>
      </c>
      <c r="AI8" s="77" t="s">
        <v>211</v>
      </c>
      <c r="AJ8" s="78" t="s">
        <v>212</v>
      </c>
      <c r="AK8" s="70" t="s">
        <v>204</v>
      </c>
      <c r="AL8" s="154" t="s">
        <v>76</v>
      </c>
      <c r="AM8" s="163" t="s">
        <v>276</v>
      </c>
      <c r="AN8" s="71" t="s">
        <v>205</v>
      </c>
      <c r="AO8" s="71" t="s">
        <v>206</v>
      </c>
      <c r="AP8" s="71" t="s">
        <v>207</v>
      </c>
      <c r="AQ8" s="71" t="s">
        <v>208</v>
      </c>
      <c r="AR8" s="72" t="s">
        <v>209</v>
      </c>
      <c r="AS8" s="76" t="s">
        <v>210</v>
      </c>
      <c r="AT8" s="77" t="s">
        <v>211</v>
      </c>
      <c r="AU8" s="78" t="s">
        <v>212</v>
      </c>
      <c r="AV8" s="70" t="s">
        <v>204</v>
      </c>
      <c r="AW8" s="154" t="s">
        <v>76</v>
      </c>
      <c r="AX8" s="163" t="s">
        <v>276</v>
      </c>
      <c r="AY8" s="71" t="s">
        <v>205</v>
      </c>
      <c r="AZ8" s="71" t="s">
        <v>206</v>
      </c>
      <c r="BA8" s="71" t="s">
        <v>207</v>
      </c>
      <c r="BB8" s="71" t="s">
        <v>208</v>
      </c>
      <c r="BC8" s="109" t="s">
        <v>209</v>
      </c>
      <c r="BD8" s="106" t="s">
        <v>210</v>
      </c>
      <c r="BE8" s="77" t="s">
        <v>211</v>
      </c>
      <c r="BF8" s="78" t="s">
        <v>212</v>
      </c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</row>
    <row r="9" spans="1:168" s="29" customFormat="1" ht="30" customHeight="1">
      <c r="A9" s="196"/>
      <c r="B9" s="200" t="s">
        <v>217</v>
      </c>
      <c r="C9" s="201" t="s">
        <v>218</v>
      </c>
      <c r="D9" s="81" t="s">
        <v>214</v>
      </c>
      <c r="E9" s="85" t="s">
        <v>26</v>
      </c>
      <c r="F9" s="82" t="s">
        <v>219</v>
      </c>
      <c r="G9" s="81" t="s">
        <v>215</v>
      </c>
      <c r="H9" s="84" t="s">
        <v>26</v>
      </c>
      <c r="I9" s="83" t="s">
        <v>220</v>
      </c>
      <c r="J9" s="85" t="s">
        <v>221</v>
      </c>
      <c r="K9" s="204" t="s">
        <v>266</v>
      </c>
      <c r="L9" s="83" t="s">
        <v>222</v>
      </c>
      <c r="M9" s="85" t="s">
        <v>223</v>
      </c>
      <c r="N9" s="204" t="s">
        <v>277</v>
      </c>
      <c r="O9" s="83" t="s">
        <v>224</v>
      </c>
      <c r="P9" s="202" t="s">
        <v>232</v>
      </c>
      <c r="Q9" s="205" t="s">
        <v>278</v>
      </c>
      <c r="R9" s="86">
        <v>3</v>
      </c>
      <c r="S9" s="86" t="s">
        <v>225</v>
      </c>
      <c r="T9" s="87">
        <v>36292</v>
      </c>
      <c r="U9" s="88">
        <v>160</v>
      </c>
      <c r="V9" s="89">
        <v>53</v>
      </c>
      <c r="W9" s="89" t="s">
        <v>233</v>
      </c>
      <c r="X9" s="88" t="s">
        <v>234</v>
      </c>
      <c r="Y9" s="90" t="s">
        <v>235</v>
      </c>
      <c r="Z9" s="83"/>
      <c r="AA9" s="85"/>
      <c r="AB9" s="165"/>
      <c r="AC9" s="86"/>
      <c r="AD9" s="86"/>
      <c r="AE9" s="87"/>
      <c r="AF9" s="88"/>
      <c r="AG9" s="89"/>
      <c r="AH9" s="89"/>
      <c r="AI9" s="88"/>
      <c r="AJ9" s="90"/>
      <c r="AK9" s="83"/>
      <c r="AL9" s="85"/>
      <c r="AM9" s="165"/>
      <c r="AN9" s="86"/>
      <c r="AO9" s="86"/>
      <c r="AP9" s="87"/>
      <c r="AQ9" s="88"/>
      <c r="AR9" s="89"/>
      <c r="AS9" s="89"/>
      <c r="AT9" s="88"/>
      <c r="AU9" s="90"/>
      <c r="AV9" s="83"/>
      <c r="AW9" s="85"/>
      <c r="AX9" s="165"/>
      <c r="AY9" s="86"/>
      <c r="AZ9" s="86"/>
      <c r="BA9" s="87"/>
      <c r="BB9" s="88"/>
      <c r="BC9" s="110"/>
      <c r="BD9" s="107"/>
      <c r="BE9" s="64"/>
      <c r="BF9" s="65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</row>
    <row r="10" spans="1:168" s="29" customFormat="1" ht="30" customHeight="1" thickBot="1">
      <c r="A10" s="161" t="s">
        <v>236</v>
      </c>
      <c r="B10" s="95" t="s">
        <v>229</v>
      </c>
      <c r="C10" s="92">
        <f>入力ｼｰﾄ!$C$9</f>
        <v>0</v>
      </c>
      <c r="D10" s="80">
        <f>入力ｼｰﾄ!$C$8</f>
        <v>0</v>
      </c>
      <c r="E10" s="93" t="s">
        <v>26</v>
      </c>
      <c r="F10" s="94">
        <f>入力ｼｰﾄ!$K$9</f>
        <v>0</v>
      </c>
      <c r="G10" s="80">
        <f>入力ｼｰﾄ!$K$8</f>
        <v>0</v>
      </c>
      <c r="H10" s="95" t="s">
        <v>26</v>
      </c>
      <c r="I10" s="92">
        <f>入力ｼｰﾄ!AO23</f>
        <v>0</v>
      </c>
      <c r="J10" s="93">
        <f>入力ｼｰﾄ!AU23</f>
        <v>0</v>
      </c>
      <c r="K10" s="170" t="str">
        <f>入力ｼｰﾄ!$AO22&amp;入力ｼｰﾄ!$AU22</f>
        <v/>
      </c>
      <c r="L10" s="92">
        <f>入力ｼｰﾄ!AP32</f>
        <v>0</v>
      </c>
      <c r="M10" s="93">
        <f>入力ｼｰﾄ!AU32</f>
        <v>0</v>
      </c>
      <c r="N10" s="170" t="str">
        <f>入力ｼｰﾄ!$AP31&amp;入力ｼｰﾄ!$A31</f>
        <v/>
      </c>
      <c r="O10" s="92">
        <f>入力ｼｰﾄ!$G68</f>
        <v>0</v>
      </c>
      <c r="P10" s="171">
        <f>入力ｼｰﾄ!$K68</f>
        <v>0</v>
      </c>
      <c r="Q10" s="99" t="str">
        <f>入力ｼｰﾄ!$G67&amp;入力ｼｰﾄ!$K67</f>
        <v/>
      </c>
      <c r="R10" s="100">
        <f>入力ｼｰﾄ!$O67</f>
        <v>0</v>
      </c>
      <c r="S10" s="100">
        <f>入力ｼｰﾄ!$Q67</f>
        <v>0</v>
      </c>
      <c r="T10" s="101">
        <f>入力ｼｰﾄ!$S67</f>
        <v>0</v>
      </c>
      <c r="U10" s="102">
        <f>入力ｼｰﾄ!$AD67</f>
        <v>0</v>
      </c>
      <c r="V10" s="103">
        <f>入力ｼｰﾄ!$AG67</f>
        <v>0</v>
      </c>
      <c r="W10" s="103"/>
      <c r="X10" s="102"/>
      <c r="Y10" s="104"/>
      <c r="Z10" s="92">
        <f>入力ｼｰﾄ!$G71</f>
        <v>0</v>
      </c>
      <c r="AA10" s="99">
        <f>入力ｼｰﾄ!$K71</f>
        <v>0</v>
      </c>
      <c r="AB10" s="99" t="str">
        <f>入力ｼｰﾄ!$G70&amp;入力ｼｰﾄ!$K70</f>
        <v/>
      </c>
      <c r="AC10" s="100">
        <f>入力ｼｰﾄ!$O70</f>
        <v>0</v>
      </c>
      <c r="AD10" s="100">
        <f>入力ｼｰﾄ!$Q70</f>
        <v>0</v>
      </c>
      <c r="AE10" s="101">
        <f>入力ｼｰﾄ!$S70</f>
        <v>0</v>
      </c>
      <c r="AF10" s="102">
        <f>入力ｼｰﾄ!$AD70</f>
        <v>0</v>
      </c>
      <c r="AG10" s="103">
        <f>入力ｼｰﾄ!$AG70</f>
        <v>0</v>
      </c>
      <c r="AH10" s="103"/>
      <c r="AI10" s="102"/>
      <c r="AJ10" s="104"/>
      <c r="AK10" s="92">
        <f>入力ｼｰﾄ!$G74</f>
        <v>0</v>
      </c>
      <c r="AL10" s="99">
        <f>入力ｼｰﾄ!$K74</f>
        <v>0</v>
      </c>
      <c r="AM10" s="99" t="str">
        <f>入力ｼｰﾄ!$G73&amp;入力ｼｰﾄ!$K73</f>
        <v/>
      </c>
      <c r="AN10" s="100">
        <f>入力ｼｰﾄ!$O73</f>
        <v>0</v>
      </c>
      <c r="AO10" s="100">
        <f>入力ｼｰﾄ!$Q73</f>
        <v>0</v>
      </c>
      <c r="AP10" s="101">
        <f>入力ｼｰﾄ!$S73</f>
        <v>0</v>
      </c>
      <c r="AQ10" s="102">
        <f>入力ｼｰﾄ!$AD73</f>
        <v>0</v>
      </c>
      <c r="AR10" s="103">
        <f>入力ｼｰﾄ!$AG73</f>
        <v>0</v>
      </c>
      <c r="AS10" s="103"/>
      <c r="AT10" s="102"/>
      <c r="AU10" s="104"/>
      <c r="AV10" s="92">
        <f>入力ｼｰﾄ!$G77</f>
        <v>0</v>
      </c>
      <c r="AW10" s="99">
        <f>入力ｼｰﾄ!$K77</f>
        <v>0</v>
      </c>
      <c r="AX10" s="99" t="str">
        <f>入力ｼｰﾄ!$G76&amp;入力ｼｰﾄ!$K76</f>
        <v/>
      </c>
      <c r="AY10" s="100">
        <f>入力ｼｰﾄ!$O76</f>
        <v>0</v>
      </c>
      <c r="AZ10" s="100">
        <f>入力ｼｰﾄ!$Q76</f>
        <v>0</v>
      </c>
      <c r="BA10" s="101">
        <f>入力ｼｰﾄ!$S76</f>
        <v>0</v>
      </c>
      <c r="BB10" s="102">
        <f>入力ｼｰﾄ!$AD76</f>
        <v>0</v>
      </c>
      <c r="BC10" s="103">
        <f>入力ｼｰﾄ!$AG76</f>
        <v>0</v>
      </c>
      <c r="BD10" s="108"/>
      <c r="BE10" s="74"/>
      <c r="BF10" s="75"/>
      <c r="BG10" s="73"/>
      <c r="BH10" s="79"/>
      <c r="BI10" s="79"/>
      <c r="BJ10" s="79"/>
      <c r="BK10" s="79"/>
      <c r="BL10" s="79"/>
      <c r="BM10" s="79"/>
      <c r="BN10" s="7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</row>
    <row r="11" spans="1:168" ht="30" customHeight="1"/>
    <row r="12" spans="1:168" ht="30" customHeight="1"/>
    <row r="13" spans="1:168" ht="30" customHeight="1"/>
    <row r="14" spans="1:168" ht="30" customHeight="1"/>
    <row r="15" spans="1:168" ht="30" customHeight="1"/>
    <row r="16" spans="1:168" ht="30" customHeight="1"/>
    <row r="17" ht="30" customHeight="1"/>
  </sheetData>
  <mergeCells count="32">
    <mergeCell ref="C8:E8"/>
    <mergeCell ref="F8:H8"/>
    <mergeCell ref="Z7:AG7"/>
    <mergeCell ref="AH7:AJ7"/>
    <mergeCell ref="AK7:AR7"/>
    <mergeCell ref="O2:V2"/>
    <mergeCell ref="BD7:BF7"/>
    <mergeCell ref="C7:H7"/>
    <mergeCell ref="O7:V7"/>
    <mergeCell ref="W7:Y7"/>
    <mergeCell ref="AS7:AU7"/>
    <mergeCell ref="AV7:BC7"/>
    <mergeCell ref="I7:K7"/>
    <mergeCell ref="L7:N7"/>
    <mergeCell ref="C2:H2"/>
    <mergeCell ref="C3:E3"/>
    <mergeCell ref="F3:H3"/>
    <mergeCell ref="I2:K2"/>
    <mergeCell ref="L2:N2"/>
    <mergeCell ref="CK2:CM2"/>
    <mergeCell ref="AV2:BC2"/>
    <mergeCell ref="BD2:BF2"/>
    <mergeCell ref="BG2:BN2"/>
    <mergeCell ref="W2:Y2"/>
    <mergeCell ref="Z2:AG2"/>
    <mergeCell ref="AH2:AJ2"/>
    <mergeCell ref="AK2:AR2"/>
    <mergeCell ref="AS2:AU2"/>
    <mergeCell ref="BO2:BQ2"/>
    <mergeCell ref="BR2:BY2"/>
    <mergeCell ref="BZ2:CB2"/>
    <mergeCell ref="CC2:CJ2"/>
  </mergeCells>
  <phoneticPr fontId="2"/>
  <printOptions horizontalCentered="1" verticalCentered="1"/>
  <pageMargins left="0.59055118110236227" right="0.19685039370078741" top="0.59055118110236227" bottom="0.59055118110236227" header="0" footer="0"/>
  <pageSetup paperSize="9" scale="60" orientation="landscape" horizontalDpi="300" verticalDpi="300" r:id="rId1"/>
  <headerFooter alignWithMargins="0"/>
  <colBreaks count="4" manualBreakCount="4">
    <brk id="11" min="1" max="9" man="1"/>
    <brk id="36" min="1" max="9" man="1"/>
    <brk id="55" min="1" max="13" man="1"/>
    <brk id="77" min="1" max="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Y43"/>
  <sheetViews>
    <sheetView showZeros="0" view="pageBreakPreview" zoomScale="55" zoomScaleNormal="100" zoomScaleSheetLayoutView="55" workbookViewId="0">
      <selection activeCell="B5" sqref="B5"/>
    </sheetView>
  </sheetViews>
  <sheetFormatPr defaultRowHeight="13.5"/>
  <cols>
    <col min="1" max="1" width="9" style="11"/>
    <col min="2" max="2" width="10.75" style="9" customWidth="1"/>
    <col min="3" max="6" width="10.75" style="11" customWidth="1"/>
    <col min="7" max="7" width="30.75" style="9" customWidth="1"/>
    <col min="8" max="8" width="10.75" style="9" customWidth="1"/>
    <col min="9" max="9" width="30.75" style="9" customWidth="1"/>
    <col min="10" max="10" width="20.75" style="9" customWidth="1"/>
    <col min="11" max="11" width="10.75" style="9" customWidth="1"/>
    <col min="12" max="12" width="20.75" style="9" customWidth="1"/>
    <col min="13" max="14" width="10.75" style="9" customWidth="1"/>
    <col min="15" max="15" width="10.75" style="10" customWidth="1"/>
    <col min="16" max="17" width="10.75" style="9" customWidth="1"/>
    <col min="18" max="21" width="20.75" style="11" customWidth="1"/>
    <col min="22" max="22" width="17.75" style="11" hidden="1" customWidth="1"/>
    <col min="23" max="25" width="18.5" style="11" hidden="1" customWidth="1"/>
    <col min="26" max="34" width="10.75" style="11" customWidth="1"/>
    <col min="35" max="16384" width="9" style="11"/>
  </cols>
  <sheetData>
    <row r="1" spans="1:25" ht="93" customHeight="1" thickBot="1"/>
    <row r="2" spans="1:25" s="12" customFormat="1" ht="30" customHeight="1">
      <c r="A2" s="714" t="s">
        <v>237</v>
      </c>
      <c r="B2" s="155" t="s">
        <v>238</v>
      </c>
      <c r="C2" s="718" t="s">
        <v>239</v>
      </c>
      <c r="D2" s="718"/>
      <c r="E2" s="718" t="s">
        <v>213</v>
      </c>
      <c r="F2" s="718"/>
      <c r="G2" s="724" t="s">
        <v>184</v>
      </c>
      <c r="H2" s="725"/>
      <c r="I2" s="725"/>
      <c r="J2" s="725"/>
      <c r="K2" s="725"/>
      <c r="L2" s="726"/>
      <c r="M2" s="718" t="s">
        <v>205</v>
      </c>
      <c r="N2" s="718" t="s">
        <v>206</v>
      </c>
      <c r="O2" s="738" t="s">
        <v>207</v>
      </c>
      <c r="P2" s="718" t="s">
        <v>208</v>
      </c>
      <c r="Q2" s="718" t="s">
        <v>209</v>
      </c>
      <c r="R2" s="718" t="s">
        <v>192</v>
      </c>
      <c r="S2" s="718" t="s">
        <v>240</v>
      </c>
      <c r="T2" s="718" t="s">
        <v>241</v>
      </c>
      <c r="U2" s="722" t="s">
        <v>242</v>
      </c>
      <c r="V2" s="716" t="s">
        <v>243</v>
      </c>
      <c r="W2" s="735" t="s">
        <v>195</v>
      </c>
      <c r="X2" s="716"/>
      <c r="Y2" s="736"/>
    </row>
    <row r="3" spans="1:25" s="15" customFormat="1" ht="30" customHeight="1" thickBot="1">
      <c r="A3" s="715"/>
      <c r="B3" s="156" t="s">
        <v>244</v>
      </c>
      <c r="C3" s="117" t="s">
        <v>204</v>
      </c>
      <c r="D3" s="157" t="s">
        <v>76</v>
      </c>
      <c r="E3" s="117" t="s">
        <v>269</v>
      </c>
      <c r="F3" s="160" t="s">
        <v>270</v>
      </c>
      <c r="G3" s="719" t="s">
        <v>245</v>
      </c>
      <c r="H3" s="720"/>
      <c r="I3" s="164" t="s">
        <v>213</v>
      </c>
      <c r="J3" s="721" t="s">
        <v>246</v>
      </c>
      <c r="K3" s="720"/>
      <c r="L3" s="160" t="s">
        <v>271</v>
      </c>
      <c r="M3" s="737"/>
      <c r="N3" s="737"/>
      <c r="O3" s="739"/>
      <c r="P3" s="737"/>
      <c r="Q3" s="737"/>
      <c r="R3" s="737"/>
      <c r="S3" s="737"/>
      <c r="T3" s="737"/>
      <c r="U3" s="723"/>
      <c r="V3" s="717"/>
      <c r="W3" s="13" t="s">
        <v>210</v>
      </c>
      <c r="X3" s="13" t="s">
        <v>211</v>
      </c>
      <c r="Y3" s="14" t="s">
        <v>212</v>
      </c>
    </row>
    <row r="4" spans="1:25" ht="30" customHeight="1" thickBot="1">
      <c r="A4" s="181" t="s">
        <v>247</v>
      </c>
      <c r="B4" s="221" t="s">
        <v>248</v>
      </c>
      <c r="C4" s="182" t="s">
        <v>224</v>
      </c>
      <c r="D4" s="183" t="s">
        <v>90</v>
      </c>
      <c r="E4" s="182" t="s">
        <v>216</v>
      </c>
      <c r="F4" s="183" t="s">
        <v>88</v>
      </c>
      <c r="G4" s="184" t="s">
        <v>218</v>
      </c>
      <c r="H4" s="185" t="s">
        <v>26</v>
      </c>
      <c r="I4" s="184" t="s">
        <v>249</v>
      </c>
      <c r="J4" s="182" t="s">
        <v>219</v>
      </c>
      <c r="K4" s="183" t="s">
        <v>26</v>
      </c>
      <c r="L4" s="182" t="s">
        <v>250</v>
      </c>
      <c r="M4" s="186">
        <v>3</v>
      </c>
      <c r="N4" s="113" t="s">
        <v>225</v>
      </c>
      <c r="O4" s="114">
        <v>36317</v>
      </c>
      <c r="P4" s="115">
        <v>170</v>
      </c>
      <c r="Q4" s="115">
        <v>72</v>
      </c>
      <c r="R4" s="113" t="s">
        <v>251</v>
      </c>
      <c r="S4" s="113" t="s">
        <v>252</v>
      </c>
      <c r="T4" s="113" t="s">
        <v>253</v>
      </c>
      <c r="U4" s="116" t="s">
        <v>254</v>
      </c>
      <c r="V4" s="112"/>
      <c r="W4" s="16"/>
      <c r="X4" s="16"/>
      <c r="Y4" s="17"/>
    </row>
    <row r="5" spans="1:25" s="19" customFormat="1" ht="30" customHeight="1" thickBot="1">
      <c r="A5" s="213">
        <v>1</v>
      </c>
      <c r="B5" s="207">
        <f>入力ｼｰﾄ!$C85</f>
        <v>0</v>
      </c>
      <c r="C5" s="208">
        <f>入力ｼｰﾄ!$G86</f>
        <v>0</v>
      </c>
      <c r="D5" s="209">
        <f>入力ｼｰﾄ!$K86</f>
        <v>0</v>
      </c>
      <c r="E5" s="208">
        <f>入力ｼｰﾄ!$G85</f>
        <v>0</v>
      </c>
      <c r="F5" s="209">
        <f>入力ｼｰﾄ!$K85</f>
        <v>0</v>
      </c>
      <c r="G5" s="208">
        <f>入力ｼｰﾄ!$C$9</f>
        <v>0</v>
      </c>
      <c r="H5" s="210" t="s">
        <v>26</v>
      </c>
      <c r="I5" s="211">
        <f>入力ｼｰﾄ!$C$8</f>
        <v>0</v>
      </c>
      <c r="J5" s="211">
        <f>入力ｼｰﾄ!$K$9</f>
        <v>0</v>
      </c>
      <c r="K5" s="212" t="s">
        <v>26</v>
      </c>
      <c r="L5" s="209">
        <f>入力ｼｰﾄ!$K$8</f>
        <v>0</v>
      </c>
      <c r="M5" s="100">
        <f>入力ｼｰﾄ!$O85</f>
        <v>0</v>
      </c>
      <c r="N5" s="100">
        <f>入力ｼｰﾄ!$Q85</f>
        <v>0</v>
      </c>
      <c r="O5" s="101">
        <f>入力ｼｰﾄ!$S85</f>
        <v>0</v>
      </c>
      <c r="P5" s="102">
        <f>入力ｼｰﾄ!$AD85</f>
        <v>0</v>
      </c>
      <c r="Q5" s="103">
        <f>入力ｼｰﾄ!$AG85</f>
        <v>0</v>
      </c>
      <c r="R5" s="57" t="str">
        <f>入力ｼｰﾄ!$AO$14</f>
        <v xml:space="preserve"> </v>
      </c>
      <c r="S5" s="58" t="str">
        <f>入力ｼｰﾄ!$AO$17</f>
        <v xml:space="preserve"> </v>
      </c>
      <c r="T5" s="57">
        <f>入力ｼｰﾄ!$AC$8</f>
        <v>0</v>
      </c>
      <c r="U5" s="58">
        <f>入力ｼｰﾄ!$R$16</f>
        <v>0</v>
      </c>
      <c r="V5" s="59"/>
      <c r="W5" s="55"/>
      <c r="X5" s="18"/>
      <c r="Y5" s="52"/>
    </row>
    <row r="6" spans="1:25" s="19" customFormat="1" ht="30" customHeight="1" thickBot="1">
      <c r="A6" s="213">
        <v>2</v>
      </c>
      <c r="B6" s="207">
        <f>入力ｼｰﾄ!$C88</f>
        <v>0</v>
      </c>
      <c r="C6" s="208">
        <f>入力ｼｰﾄ!$G89</f>
        <v>0</v>
      </c>
      <c r="D6" s="209">
        <f>入力ｼｰﾄ!$K89</f>
        <v>0</v>
      </c>
      <c r="E6" s="208">
        <f>入力ｼｰﾄ!$G88</f>
        <v>0</v>
      </c>
      <c r="F6" s="209">
        <f>入力ｼｰﾄ!$K88</f>
        <v>0</v>
      </c>
      <c r="G6" s="208">
        <f>入力ｼｰﾄ!$C$9</f>
        <v>0</v>
      </c>
      <c r="H6" s="210" t="s">
        <v>26</v>
      </c>
      <c r="I6" s="211">
        <f>入力ｼｰﾄ!$C$8</f>
        <v>0</v>
      </c>
      <c r="J6" s="211">
        <f>入力ｼｰﾄ!$K$9</f>
        <v>0</v>
      </c>
      <c r="K6" s="212" t="s">
        <v>26</v>
      </c>
      <c r="L6" s="209">
        <f>入力ｼｰﾄ!$K$8</f>
        <v>0</v>
      </c>
      <c r="M6" s="100">
        <f>入力ｼｰﾄ!$O88</f>
        <v>0</v>
      </c>
      <c r="N6" s="100">
        <f>入力ｼｰﾄ!$Q88</f>
        <v>0</v>
      </c>
      <c r="O6" s="101">
        <f>入力ｼｰﾄ!$S88</f>
        <v>0</v>
      </c>
      <c r="P6" s="102">
        <f>入力ｼｰﾄ!$AD88</f>
        <v>0</v>
      </c>
      <c r="Q6" s="103">
        <f>入力ｼｰﾄ!$AG88</f>
        <v>0</v>
      </c>
      <c r="R6" s="57" t="str">
        <f>入力ｼｰﾄ!$AO$14</f>
        <v xml:space="preserve"> </v>
      </c>
      <c r="S6" s="58" t="str">
        <f>入力ｼｰﾄ!$AO$17</f>
        <v xml:space="preserve"> </v>
      </c>
      <c r="T6" s="57">
        <f>入力ｼｰﾄ!$AC$8</f>
        <v>0</v>
      </c>
      <c r="U6" s="58">
        <f>入力ｼｰﾄ!$R$16</f>
        <v>0</v>
      </c>
      <c r="V6" s="60"/>
      <c r="W6" s="20"/>
      <c r="X6" s="20"/>
      <c r="Y6" s="53"/>
    </row>
    <row r="7" spans="1:25" s="19" customFormat="1" ht="30" customHeight="1" thickBot="1">
      <c r="A7" s="213">
        <v>3</v>
      </c>
      <c r="B7" s="207">
        <f>入力ｼｰﾄ!$C91</f>
        <v>0</v>
      </c>
      <c r="C7" s="208">
        <f>入力ｼｰﾄ!$G92</f>
        <v>0</v>
      </c>
      <c r="D7" s="209">
        <f>入力ｼｰﾄ!$K92</f>
        <v>0</v>
      </c>
      <c r="E7" s="208">
        <f>入力ｼｰﾄ!$G91</f>
        <v>0</v>
      </c>
      <c r="F7" s="209">
        <f>入力ｼｰﾄ!$K91</f>
        <v>0</v>
      </c>
      <c r="G7" s="208">
        <f>入力ｼｰﾄ!$C$9</f>
        <v>0</v>
      </c>
      <c r="H7" s="210" t="s">
        <v>26</v>
      </c>
      <c r="I7" s="211">
        <f>入力ｼｰﾄ!$C$8</f>
        <v>0</v>
      </c>
      <c r="J7" s="211">
        <f>入力ｼｰﾄ!$K$9</f>
        <v>0</v>
      </c>
      <c r="K7" s="212" t="s">
        <v>26</v>
      </c>
      <c r="L7" s="209">
        <f>入力ｼｰﾄ!$K$8</f>
        <v>0</v>
      </c>
      <c r="M7" s="100">
        <f>入力ｼｰﾄ!$O91</f>
        <v>0</v>
      </c>
      <c r="N7" s="100">
        <f>入力ｼｰﾄ!$Q91</f>
        <v>0</v>
      </c>
      <c r="O7" s="101">
        <f>入力ｼｰﾄ!$S91</f>
        <v>0</v>
      </c>
      <c r="P7" s="102">
        <f>入力ｼｰﾄ!$AD91</f>
        <v>0</v>
      </c>
      <c r="Q7" s="103">
        <f>入力ｼｰﾄ!$AG91</f>
        <v>0</v>
      </c>
      <c r="R7" s="57" t="str">
        <f>入力ｼｰﾄ!$AO$14</f>
        <v xml:space="preserve"> </v>
      </c>
      <c r="S7" s="58" t="str">
        <f>入力ｼｰﾄ!$AO$17</f>
        <v xml:space="preserve"> </v>
      </c>
      <c r="T7" s="57">
        <f>入力ｼｰﾄ!$AC$8</f>
        <v>0</v>
      </c>
      <c r="U7" s="58">
        <f>入力ｼｰﾄ!$R$16</f>
        <v>0</v>
      </c>
      <c r="V7" s="59"/>
      <c r="W7" s="45"/>
      <c r="X7" s="51"/>
      <c r="Y7" s="54"/>
    </row>
    <row r="8" spans="1:25" s="19" customFormat="1" ht="30" customHeight="1" thickBot="1">
      <c r="A8" s="213">
        <v>4</v>
      </c>
      <c r="B8" s="207">
        <f>入力ｼｰﾄ!$C94</f>
        <v>0</v>
      </c>
      <c r="C8" s="208">
        <f>入力ｼｰﾄ!$G95</f>
        <v>0</v>
      </c>
      <c r="D8" s="209">
        <f>入力ｼｰﾄ!$K95</f>
        <v>0</v>
      </c>
      <c r="E8" s="208">
        <f>入力ｼｰﾄ!$G94</f>
        <v>0</v>
      </c>
      <c r="F8" s="209">
        <f>入力ｼｰﾄ!$K94</f>
        <v>0</v>
      </c>
      <c r="G8" s="208">
        <f>入力ｼｰﾄ!$C$9</f>
        <v>0</v>
      </c>
      <c r="H8" s="210" t="s">
        <v>26</v>
      </c>
      <c r="I8" s="211">
        <f>入力ｼｰﾄ!$C$8</f>
        <v>0</v>
      </c>
      <c r="J8" s="211">
        <f>入力ｼｰﾄ!$K$9</f>
        <v>0</v>
      </c>
      <c r="K8" s="212" t="s">
        <v>26</v>
      </c>
      <c r="L8" s="209">
        <f>入力ｼｰﾄ!$K$8</f>
        <v>0</v>
      </c>
      <c r="M8" s="100">
        <f>入力ｼｰﾄ!$O94</f>
        <v>0</v>
      </c>
      <c r="N8" s="100">
        <f>入力ｼｰﾄ!$Q94</f>
        <v>0</v>
      </c>
      <c r="O8" s="101">
        <f>入力ｼｰﾄ!$S94</f>
        <v>0</v>
      </c>
      <c r="P8" s="102">
        <f>入力ｼｰﾄ!$AD94</f>
        <v>0</v>
      </c>
      <c r="Q8" s="103">
        <f>入力ｼｰﾄ!$AG94</f>
        <v>0</v>
      </c>
      <c r="R8" s="57" t="str">
        <f>入力ｼｰﾄ!$AO$14</f>
        <v xml:space="preserve"> </v>
      </c>
      <c r="S8" s="58" t="str">
        <f>入力ｼｰﾄ!$AO$17</f>
        <v xml:space="preserve"> </v>
      </c>
      <c r="T8" s="57">
        <f>入力ｼｰﾄ!$AC$8</f>
        <v>0</v>
      </c>
      <c r="U8" s="58">
        <f>入力ｼｰﾄ!$R$16</f>
        <v>0</v>
      </c>
      <c r="V8" s="60"/>
      <c r="W8" s="20"/>
      <c r="X8" s="20"/>
      <c r="Y8" s="53"/>
    </row>
    <row r="9" spans="1:25" s="19" customFormat="1" ht="30" customHeight="1" thickBot="1">
      <c r="A9" s="213">
        <v>5</v>
      </c>
      <c r="B9" s="207">
        <f>入力ｼｰﾄ!$C97</f>
        <v>0</v>
      </c>
      <c r="C9" s="208">
        <f>入力ｼｰﾄ!$G98</f>
        <v>0</v>
      </c>
      <c r="D9" s="209">
        <f>入力ｼｰﾄ!$K98</f>
        <v>0</v>
      </c>
      <c r="E9" s="208">
        <f>入力ｼｰﾄ!$G97</f>
        <v>0</v>
      </c>
      <c r="F9" s="209">
        <f>入力ｼｰﾄ!$K97</f>
        <v>0</v>
      </c>
      <c r="G9" s="208">
        <f>入力ｼｰﾄ!$C$9</f>
        <v>0</v>
      </c>
      <c r="H9" s="210" t="s">
        <v>26</v>
      </c>
      <c r="I9" s="211">
        <f>入力ｼｰﾄ!$C$8</f>
        <v>0</v>
      </c>
      <c r="J9" s="211">
        <f>入力ｼｰﾄ!$K$9</f>
        <v>0</v>
      </c>
      <c r="K9" s="212" t="s">
        <v>26</v>
      </c>
      <c r="L9" s="209">
        <f>入力ｼｰﾄ!$K$8</f>
        <v>0</v>
      </c>
      <c r="M9" s="100">
        <f>入力ｼｰﾄ!$O97</f>
        <v>0</v>
      </c>
      <c r="N9" s="100">
        <f>入力ｼｰﾄ!$Q97</f>
        <v>0</v>
      </c>
      <c r="O9" s="101">
        <f>入力ｼｰﾄ!$S97</f>
        <v>0</v>
      </c>
      <c r="P9" s="102">
        <f>入力ｼｰﾄ!$AD97</f>
        <v>0</v>
      </c>
      <c r="Q9" s="103">
        <f>入力ｼｰﾄ!$AG97</f>
        <v>0</v>
      </c>
      <c r="R9" s="57" t="str">
        <f>入力ｼｰﾄ!$AO$14</f>
        <v xml:space="preserve"> </v>
      </c>
      <c r="S9" s="58" t="str">
        <f>入力ｼｰﾄ!$AO$17</f>
        <v xml:space="preserve"> </v>
      </c>
      <c r="T9" s="57">
        <f>入力ｼｰﾄ!$AC$8</f>
        <v>0</v>
      </c>
      <c r="U9" s="58">
        <f>入力ｼｰﾄ!$R$16</f>
        <v>0</v>
      </c>
      <c r="V9" s="59"/>
      <c r="W9" s="55"/>
      <c r="X9" s="18"/>
      <c r="Y9" s="52"/>
    </row>
    <row r="10" spans="1:25" s="19" customFormat="1" ht="30" customHeight="1" thickBot="1">
      <c r="A10" s="213">
        <v>6</v>
      </c>
      <c r="B10" s="207">
        <f>入力ｼｰﾄ!$C100</f>
        <v>0</v>
      </c>
      <c r="C10" s="208">
        <f>入力ｼｰﾄ!$G101</f>
        <v>0</v>
      </c>
      <c r="D10" s="209">
        <f>入力ｼｰﾄ!$K101</f>
        <v>0</v>
      </c>
      <c r="E10" s="208">
        <f>入力ｼｰﾄ!$G100</f>
        <v>0</v>
      </c>
      <c r="F10" s="209">
        <f>入力ｼｰﾄ!$K100</f>
        <v>0</v>
      </c>
      <c r="G10" s="208">
        <f>入力ｼｰﾄ!$C$9</f>
        <v>0</v>
      </c>
      <c r="H10" s="210" t="s">
        <v>26</v>
      </c>
      <c r="I10" s="211">
        <f>入力ｼｰﾄ!$C$8</f>
        <v>0</v>
      </c>
      <c r="J10" s="211">
        <f>入力ｼｰﾄ!$K$9</f>
        <v>0</v>
      </c>
      <c r="K10" s="212" t="s">
        <v>26</v>
      </c>
      <c r="L10" s="209">
        <f>入力ｼｰﾄ!$K$8</f>
        <v>0</v>
      </c>
      <c r="M10" s="100">
        <f>入力ｼｰﾄ!$O100</f>
        <v>0</v>
      </c>
      <c r="N10" s="100">
        <f>入力ｼｰﾄ!$Q100</f>
        <v>0</v>
      </c>
      <c r="O10" s="101">
        <f>入力ｼｰﾄ!$S100</f>
        <v>0</v>
      </c>
      <c r="P10" s="102">
        <f>入力ｼｰﾄ!$AD100</f>
        <v>0</v>
      </c>
      <c r="Q10" s="103">
        <f>入力ｼｰﾄ!$AG100</f>
        <v>0</v>
      </c>
      <c r="R10" s="57" t="str">
        <f>入力ｼｰﾄ!$AO$14</f>
        <v xml:space="preserve"> </v>
      </c>
      <c r="S10" s="58" t="str">
        <f>入力ｼｰﾄ!$AO$17</f>
        <v xml:space="preserve"> </v>
      </c>
      <c r="T10" s="57">
        <f>入力ｼｰﾄ!$AC$8</f>
        <v>0</v>
      </c>
      <c r="U10" s="58">
        <f>入力ｼｰﾄ!$R$16</f>
        <v>0</v>
      </c>
      <c r="V10" s="60"/>
      <c r="W10" s="21"/>
      <c r="X10" s="21"/>
      <c r="Y10" s="22"/>
    </row>
    <row r="11" spans="1:25" s="19" customFormat="1" ht="30" customHeight="1" thickBot="1">
      <c r="A11" s="213">
        <v>7</v>
      </c>
      <c r="B11" s="207">
        <f>入力ｼｰﾄ!$C103</f>
        <v>0</v>
      </c>
      <c r="C11" s="208">
        <f>入力ｼｰﾄ!$G104</f>
        <v>0</v>
      </c>
      <c r="D11" s="209">
        <f>入力ｼｰﾄ!$K104</f>
        <v>0</v>
      </c>
      <c r="E11" s="208">
        <f>入力ｼｰﾄ!$G103</f>
        <v>0</v>
      </c>
      <c r="F11" s="209">
        <f>入力ｼｰﾄ!$K103</f>
        <v>0</v>
      </c>
      <c r="G11" s="208">
        <f>入力ｼｰﾄ!$C$9</f>
        <v>0</v>
      </c>
      <c r="H11" s="210" t="s">
        <v>26</v>
      </c>
      <c r="I11" s="211">
        <f>入力ｼｰﾄ!$C$8</f>
        <v>0</v>
      </c>
      <c r="J11" s="211">
        <f>入力ｼｰﾄ!$K$9</f>
        <v>0</v>
      </c>
      <c r="K11" s="212" t="s">
        <v>26</v>
      </c>
      <c r="L11" s="209">
        <f>入力ｼｰﾄ!$K$8</f>
        <v>0</v>
      </c>
      <c r="M11" s="100">
        <f>入力ｼｰﾄ!$O103</f>
        <v>0</v>
      </c>
      <c r="N11" s="100">
        <f>入力ｼｰﾄ!$Q103</f>
        <v>0</v>
      </c>
      <c r="O11" s="101">
        <f>入力ｼｰﾄ!$S103</f>
        <v>0</v>
      </c>
      <c r="P11" s="102">
        <f>入力ｼｰﾄ!$AD103</f>
        <v>0</v>
      </c>
      <c r="Q11" s="103">
        <f>入力ｼｰﾄ!$AG103</f>
        <v>0</v>
      </c>
      <c r="R11" s="57" t="str">
        <f>入力ｼｰﾄ!$AO$14</f>
        <v xml:space="preserve"> </v>
      </c>
      <c r="S11" s="58" t="str">
        <f>入力ｼｰﾄ!$AO$17</f>
        <v xml:space="preserve"> </v>
      </c>
      <c r="T11" s="57">
        <f>入力ｼｰﾄ!$AC$8</f>
        <v>0</v>
      </c>
      <c r="U11" s="58">
        <f>入力ｼｰﾄ!$R$16</f>
        <v>0</v>
      </c>
      <c r="V11" s="59"/>
      <c r="W11" s="56"/>
      <c r="X11" s="23"/>
      <c r="Y11" s="24"/>
    </row>
    <row r="12" spans="1:25" s="19" customFormat="1" ht="30" customHeight="1" thickBot="1">
      <c r="A12" s="213">
        <v>8</v>
      </c>
      <c r="B12" s="207">
        <f>入力ｼｰﾄ!$C106</f>
        <v>0</v>
      </c>
      <c r="C12" s="208">
        <f>入力ｼｰﾄ!$G107</f>
        <v>0</v>
      </c>
      <c r="D12" s="209">
        <f>入力ｼｰﾄ!$K107</f>
        <v>0</v>
      </c>
      <c r="E12" s="208">
        <f>入力ｼｰﾄ!$G106</f>
        <v>0</v>
      </c>
      <c r="F12" s="209">
        <f>入力ｼｰﾄ!$K106</f>
        <v>0</v>
      </c>
      <c r="G12" s="208">
        <f>入力ｼｰﾄ!$C$9</f>
        <v>0</v>
      </c>
      <c r="H12" s="210" t="s">
        <v>26</v>
      </c>
      <c r="I12" s="211">
        <f>入力ｼｰﾄ!$C$8</f>
        <v>0</v>
      </c>
      <c r="J12" s="211">
        <f>入力ｼｰﾄ!$K$9</f>
        <v>0</v>
      </c>
      <c r="K12" s="212" t="s">
        <v>26</v>
      </c>
      <c r="L12" s="209">
        <f>入力ｼｰﾄ!$K$8</f>
        <v>0</v>
      </c>
      <c r="M12" s="100">
        <f>入力ｼｰﾄ!$O106</f>
        <v>0</v>
      </c>
      <c r="N12" s="100">
        <f>入力ｼｰﾄ!$Q106</f>
        <v>0</v>
      </c>
      <c r="O12" s="101">
        <f>入力ｼｰﾄ!$S106</f>
        <v>0</v>
      </c>
      <c r="P12" s="102">
        <f>入力ｼｰﾄ!$AD106</f>
        <v>0</v>
      </c>
      <c r="Q12" s="103">
        <f>入力ｼｰﾄ!$AG106</f>
        <v>0</v>
      </c>
      <c r="R12" s="57" t="str">
        <f>入力ｼｰﾄ!$AO$14</f>
        <v xml:space="preserve"> </v>
      </c>
      <c r="S12" s="58" t="str">
        <f>入力ｼｰﾄ!$AO$17</f>
        <v xml:space="preserve"> </v>
      </c>
      <c r="T12" s="57">
        <f>入力ｼｰﾄ!$AC$8</f>
        <v>0</v>
      </c>
      <c r="U12" s="58">
        <f>入力ｼｰﾄ!$R$16</f>
        <v>0</v>
      </c>
      <c r="V12" s="135"/>
      <c r="W12" s="49"/>
      <c r="X12" s="49"/>
      <c r="Y12" s="49"/>
    </row>
    <row r="13" spans="1:25" s="19" customFormat="1" ht="30" customHeight="1" thickBot="1">
      <c r="A13" s="213">
        <v>9</v>
      </c>
      <c r="B13" s="207">
        <f>入力ｼｰﾄ!$C109</f>
        <v>0</v>
      </c>
      <c r="C13" s="208">
        <f>入力ｼｰﾄ!$G110</f>
        <v>0</v>
      </c>
      <c r="D13" s="209">
        <f>入力ｼｰﾄ!$K110</f>
        <v>0</v>
      </c>
      <c r="E13" s="208">
        <f>入力ｼｰﾄ!$G109</f>
        <v>0</v>
      </c>
      <c r="F13" s="209">
        <f>入力ｼｰﾄ!$K109</f>
        <v>0</v>
      </c>
      <c r="G13" s="208">
        <f>入力ｼｰﾄ!$C$9</f>
        <v>0</v>
      </c>
      <c r="H13" s="210" t="s">
        <v>26</v>
      </c>
      <c r="I13" s="211">
        <f>入力ｼｰﾄ!$C$8</f>
        <v>0</v>
      </c>
      <c r="J13" s="211">
        <f>入力ｼｰﾄ!$K$9</f>
        <v>0</v>
      </c>
      <c r="K13" s="212" t="s">
        <v>26</v>
      </c>
      <c r="L13" s="209">
        <f>入力ｼｰﾄ!$K$8</f>
        <v>0</v>
      </c>
      <c r="M13" s="100">
        <f>入力ｼｰﾄ!$O109</f>
        <v>0</v>
      </c>
      <c r="N13" s="100">
        <f>入力ｼｰﾄ!$Q109</f>
        <v>0</v>
      </c>
      <c r="O13" s="101">
        <f>入力ｼｰﾄ!$S109</f>
        <v>0</v>
      </c>
      <c r="P13" s="102">
        <f>入力ｼｰﾄ!$AD109</f>
        <v>0</v>
      </c>
      <c r="Q13" s="103">
        <f>入力ｼｰﾄ!$AG109</f>
        <v>0</v>
      </c>
      <c r="R13" s="57" t="str">
        <f>入力ｼｰﾄ!$AO$14</f>
        <v xml:space="preserve"> </v>
      </c>
      <c r="S13" s="58" t="str">
        <f>入力ｼｰﾄ!$AO$17</f>
        <v xml:space="preserve"> </v>
      </c>
      <c r="T13" s="57">
        <f>入力ｼｰﾄ!$AC$8</f>
        <v>0</v>
      </c>
      <c r="U13" s="58">
        <f>入力ｼｰﾄ!$R$16</f>
        <v>0</v>
      </c>
      <c r="V13" s="135"/>
      <c r="W13" s="49"/>
      <c r="X13" s="49"/>
      <c r="Y13" s="49"/>
    </row>
    <row r="14" spans="1:25" s="19" customFormat="1" ht="30" customHeight="1" thickBot="1">
      <c r="A14" s="213">
        <v>10</v>
      </c>
      <c r="B14" s="207">
        <f>入力ｼｰﾄ!$C112</f>
        <v>0</v>
      </c>
      <c r="C14" s="208">
        <f>入力ｼｰﾄ!$G113</f>
        <v>0</v>
      </c>
      <c r="D14" s="209">
        <f>入力ｼｰﾄ!$K113</f>
        <v>0</v>
      </c>
      <c r="E14" s="208">
        <f>入力ｼｰﾄ!$G112</f>
        <v>0</v>
      </c>
      <c r="F14" s="209">
        <f>入力ｼｰﾄ!$K112</f>
        <v>0</v>
      </c>
      <c r="G14" s="208">
        <f>入力ｼｰﾄ!$C$9</f>
        <v>0</v>
      </c>
      <c r="H14" s="210" t="s">
        <v>26</v>
      </c>
      <c r="I14" s="211">
        <f>入力ｼｰﾄ!$C$8</f>
        <v>0</v>
      </c>
      <c r="J14" s="211">
        <f>入力ｼｰﾄ!$K$9</f>
        <v>0</v>
      </c>
      <c r="K14" s="212" t="s">
        <v>26</v>
      </c>
      <c r="L14" s="209">
        <f>入力ｼｰﾄ!$K$8</f>
        <v>0</v>
      </c>
      <c r="M14" s="100">
        <f>入力ｼｰﾄ!$O112</f>
        <v>0</v>
      </c>
      <c r="N14" s="100">
        <f>入力ｼｰﾄ!$Q112</f>
        <v>0</v>
      </c>
      <c r="O14" s="101">
        <f>入力ｼｰﾄ!$S112</f>
        <v>0</v>
      </c>
      <c r="P14" s="102">
        <f>入力ｼｰﾄ!$AD112</f>
        <v>0</v>
      </c>
      <c r="Q14" s="103">
        <f>入力ｼｰﾄ!$AG112</f>
        <v>0</v>
      </c>
      <c r="R14" s="57" t="str">
        <f>入力ｼｰﾄ!$AO$14</f>
        <v xml:space="preserve"> </v>
      </c>
      <c r="S14" s="58" t="str">
        <f>入力ｼｰﾄ!$AO$17</f>
        <v xml:space="preserve"> </v>
      </c>
      <c r="T14" s="57">
        <f>入力ｼｰﾄ!$AC$8</f>
        <v>0</v>
      </c>
      <c r="U14" s="58">
        <f>入力ｼｰﾄ!$R$16</f>
        <v>0</v>
      </c>
      <c r="V14" s="135"/>
      <c r="W14" s="49"/>
      <c r="X14" s="49"/>
      <c r="Y14" s="49"/>
    </row>
    <row r="15" spans="1:25" s="19" customFormat="1" ht="30" customHeight="1" thickBot="1">
      <c r="A15" s="213">
        <v>11</v>
      </c>
      <c r="B15" s="207">
        <f>入力ｼｰﾄ!$C115</f>
        <v>0</v>
      </c>
      <c r="C15" s="208">
        <f>入力ｼｰﾄ!$G116</f>
        <v>0</v>
      </c>
      <c r="D15" s="209">
        <f>入力ｼｰﾄ!$K116</f>
        <v>0</v>
      </c>
      <c r="E15" s="208">
        <f>入力ｼｰﾄ!$G115</f>
        <v>0</v>
      </c>
      <c r="F15" s="209">
        <f>入力ｼｰﾄ!$K115</f>
        <v>0</v>
      </c>
      <c r="G15" s="208">
        <f>入力ｼｰﾄ!$C$9</f>
        <v>0</v>
      </c>
      <c r="H15" s="210" t="s">
        <v>26</v>
      </c>
      <c r="I15" s="211">
        <f>入力ｼｰﾄ!$C$8</f>
        <v>0</v>
      </c>
      <c r="J15" s="211">
        <f>入力ｼｰﾄ!$K$9</f>
        <v>0</v>
      </c>
      <c r="K15" s="212" t="s">
        <v>26</v>
      </c>
      <c r="L15" s="209">
        <f>入力ｼｰﾄ!$K$8</f>
        <v>0</v>
      </c>
      <c r="M15" s="100">
        <f>入力ｼｰﾄ!$O115</f>
        <v>0</v>
      </c>
      <c r="N15" s="100">
        <f>入力ｼｰﾄ!$Q115</f>
        <v>0</v>
      </c>
      <c r="O15" s="101">
        <f>入力ｼｰﾄ!$S115</f>
        <v>0</v>
      </c>
      <c r="P15" s="102">
        <f>入力ｼｰﾄ!$AD115</f>
        <v>0</v>
      </c>
      <c r="Q15" s="103">
        <f>入力ｼｰﾄ!$AG115</f>
        <v>0</v>
      </c>
      <c r="R15" s="57" t="str">
        <f>入力ｼｰﾄ!$AO$14</f>
        <v xml:space="preserve"> </v>
      </c>
      <c r="S15" s="58" t="str">
        <f>入力ｼｰﾄ!$AO$17</f>
        <v xml:space="preserve"> </v>
      </c>
      <c r="T15" s="57">
        <f>入力ｼｰﾄ!$AC$8</f>
        <v>0</v>
      </c>
      <c r="U15" s="58">
        <f>入力ｼｰﾄ!$R$16</f>
        <v>0</v>
      </c>
      <c r="V15" s="135"/>
      <c r="W15" s="49"/>
      <c r="X15" s="49"/>
      <c r="Y15" s="49"/>
    </row>
    <row r="16" spans="1:25" s="19" customFormat="1" ht="30" customHeight="1" thickBot="1">
      <c r="A16" s="213">
        <v>12</v>
      </c>
      <c r="B16" s="207">
        <f>入力ｼｰﾄ!$C118</f>
        <v>0</v>
      </c>
      <c r="C16" s="208">
        <f>入力ｼｰﾄ!$G119</f>
        <v>0</v>
      </c>
      <c r="D16" s="209">
        <f>入力ｼｰﾄ!$K119</f>
        <v>0</v>
      </c>
      <c r="E16" s="208">
        <f>入力ｼｰﾄ!$G120</f>
        <v>0</v>
      </c>
      <c r="F16" s="209">
        <f>入力ｼｰﾄ!$K120</f>
        <v>0</v>
      </c>
      <c r="G16" s="208">
        <f>入力ｼｰﾄ!$C$9</f>
        <v>0</v>
      </c>
      <c r="H16" s="210" t="s">
        <v>26</v>
      </c>
      <c r="I16" s="211">
        <f>入力ｼｰﾄ!$C$8</f>
        <v>0</v>
      </c>
      <c r="J16" s="211">
        <f>入力ｼｰﾄ!$K$9</f>
        <v>0</v>
      </c>
      <c r="K16" s="212" t="s">
        <v>26</v>
      </c>
      <c r="L16" s="209">
        <f>入力ｼｰﾄ!$K$8</f>
        <v>0</v>
      </c>
      <c r="M16" s="100">
        <f>入力ｼｰﾄ!$O118</f>
        <v>0</v>
      </c>
      <c r="N16" s="100">
        <f>入力ｼｰﾄ!$Q118</f>
        <v>0</v>
      </c>
      <c r="O16" s="101">
        <f>入力ｼｰﾄ!$S118</f>
        <v>0</v>
      </c>
      <c r="P16" s="102">
        <f>入力ｼｰﾄ!$AD118</f>
        <v>0</v>
      </c>
      <c r="Q16" s="103">
        <f>入力ｼｰﾄ!$AG118</f>
        <v>0</v>
      </c>
      <c r="R16" s="57" t="str">
        <f>入力ｼｰﾄ!$AO$14</f>
        <v xml:space="preserve"> </v>
      </c>
      <c r="S16" s="58" t="str">
        <f>入力ｼｰﾄ!$AO$17</f>
        <v xml:space="preserve"> </v>
      </c>
      <c r="T16" s="57">
        <f>入力ｼｰﾄ!$AC$8</f>
        <v>0</v>
      </c>
      <c r="U16" s="58">
        <f>入力ｼｰﾄ!$R$16</f>
        <v>0</v>
      </c>
      <c r="V16" s="135"/>
      <c r="W16" s="49"/>
      <c r="X16" s="49"/>
      <c r="Y16" s="49"/>
    </row>
    <row r="17" spans="1:25" s="19" customFormat="1" ht="30" customHeight="1" thickBot="1">
      <c r="A17" s="213">
        <v>13</v>
      </c>
      <c r="B17" s="207">
        <f>入力ｼｰﾄ!$C121</f>
        <v>0</v>
      </c>
      <c r="C17" s="208">
        <f>入力ｼｰﾄ!$G122</f>
        <v>0</v>
      </c>
      <c r="D17" s="209">
        <f>入力ｼｰﾄ!$K122</f>
        <v>0</v>
      </c>
      <c r="E17" s="208">
        <f>入力ｼｰﾄ!$G123</f>
        <v>0</v>
      </c>
      <c r="F17" s="209">
        <f>入力ｼｰﾄ!$K123</f>
        <v>0</v>
      </c>
      <c r="G17" s="208">
        <f>入力ｼｰﾄ!$C$9</f>
        <v>0</v>
      </c>
      <c r="H17" s="210" t="s">
        <v>26</v>
      </c>
      <c r="I17" s="211">
        <f>入力ｼｰﾄ!$C$8</f>
        <v>0</v>
      </c>
      <c r="J17" s="211">
        <f>入力ｼｰﾄ!$K$9</f>
        <v>0</v>
      </c>
      <c r="K17" s="212" t="s">
        <v>26</v>
      </c>
      <c r="L17" s="209">
        <f>入力ｼｰﾄ!$K$8</f>
        <v>0</v>
      </c>
      <c r="M17" s="100">
        <f>入力ｼｰﾄ!$O121</f>
        <v>0</v>
      </c>
      <c r="N17" s="100">
        <f>入力ｼｰﾄ!$Q121</f>
        <v>0</v>
      </c>
      <c r="O17" s="101">
        <f>入力ｼｰﾄ!$S121</f>
        <v>0</v>
      </c>
      <c r="P17" s="102">
        <f>入力ｼｰﾄ!$AD121</f>
        <v>0</v>
      </c>
      <c r="Q17" s="103">
        <f>入力ｼｰﾄ!$AG121</f>
        <v>0</v>
      </c>
      <c r="R17" s="57" t="str">
        <f>入力ｼｰﾄ!$AO$14</f>
        <v xml:space="preserve"> </v>
      </c>
      <c r="S17" s="58" t="str">
        <f>入力ｼｰﾄ!$AO$17</f>
        <v xml:space="preserve"> </v>
      </c>
      <c r="T17" s="57">
        <f>入力ｼｰﾄ!$AC$8</f>
        <v>0</v>
      </c>
      <c r="U17" s="58">
        <f>入力ｼｰﾄ!$R$16</f>
        <v>0</v>
      </c>
      <c r="V17" s="60"/>
      <c r="W17" s="20"/>
      <c r="X17" s="20"/>
      <c r="Y17" s="53"/>
    </row>
    <row r="18" spans="1:25" s="19" customFormat="1" ht="30" customHeight="1" thickBot="1">
      <c r="A18" s="213">
        <v>14</v>
      </c>
      <c r="B18" s="207">
        <f>入力ｼｰﾄ!$C124</f>
        <v>0</v>
      </c>
      <c r="C18" s="208">
        <f>入力ｼｰﾄ!$G125</f>
        <v>0</v>
      </c>
      <c r="D18" s="209">
        <f>入力ｼｰﾄ!$K125</f>
        <v>0</v>
      </c>
      <c r="E18" s="208">
        <f>入力ｼｰﾄ!$G126</f>
        <v>0</v>
      </c>
      <c r="F18" s="209">
        <f>入力ｼｰﾄ!$K126</f>
        <v>0</v>
      </c>
      <c r="G18" s="208">
        <f>入力ｼｰﾄ!$C$9</f>
        <v>0</v>
      </c>
      <c r="H18" s="210" t="s">
        <v>26</v>
      </c>
      <c r="I18" s="211">
        <f>入力ｼｰﾄ!$C$8</f>
        <v>0</v>
      </c>
      <c r="J18" s="211">
        <f>入力ｼｰﾄ!$K$9</f>
        <v>0</v>
      </c>
      <c r="K18" s="212" t="s">
        <v>26</v>
      </c>
      <c r="L18" s="209">
        <f>入力ｼｰﾄ!$K$8</f>
        <v>0</v>
      </c>
      <c r="M18" s="100">
        <f>入力ｼｰﾄ!$O124</f>
        <v>0</v>
      </c>
      <c r="N18" s="100">
        <f>入力ｼｰﾄ!$Q124</f>
        <v>0</v>
      </c>
      <c r="O18" s="101">
        <f>入力ｼｰﾄ!$S124</f>
        <v>0</v>
      </c>
      <c r="P18" s="102">
        <f>入力ｼｰﾄ!$AD124</f>
        <v>0</v>
      </c>
      <c r="Q18" s="103">
        <f>入力ｼｰﾄ!$AG124</f>
        <v>0</v>
      </c>
      <c r="R18" s="57" t="str">
        <f>入力ｼｰﾄ!$AO$14</f>
        <v xml:space="preserve"> </v>
      </c>
      <c r="S18" s="58" t="str">
        <f>入力ｼｰﾄ!$AO$17</f>
        <v xml:space="preserve"> </v>
      </c>
      <c r="T18" s="57">
        <f>入力ｼｰﾄ!$AC$8</f>
        <v>0</v>
      </c>
      <c r="U18" s="58">
        <f>入力ｼｰﾄ!$R$16</f>
        <v>0</v>
      </c>
      <c r="V18" s="59"/>
      <c r="W18" s="45"/>
      <c r="X18" s="51"/>
      <c r="Y18" s="54"/>
    </row>
    <row r="19" spans="1:25" s="19" customFormat="1" ht="30" customHeight="1" thickBot="1">
      <c r="A19" s="213">
        <v>15</v>
      </c>
      <c r="B19" s="207">
        <f>入力ｼｰﾄ!$C127</f>
        <v>0</v>
      </c>
      <c r="C19" s="208">
        <f>入力ｼｰﾄ!$G128</f>
        <v>0</v>
      </c>
      <c r="D19" s="209">
        <f>入力ｼｰﾄ!$K128</f>
        <v>0</v>
      </c>
      <c r="E19" s="208">
        <f>入力ｼｰﾄ!$G129</f>
        <v>0</v>
      </c>
      <c r="F19" s="209">
        <f>入力ｼｰﾄ!$K129</f>
        <v>0</v>
      </c>
      <c r="G19" s="208">
        <f>入力ｼｰﾄ!$C$9</f>
        <v>0</v>
      </c>
      <c r="H19" s="210" t="s">
        <v>26</v>
      </c>
      <c r="I19" s="211">
        <f>入力ｼｰﾄ!$C$8</f>
        <v>0</v>
      </c>
      <c r="J19" s="211">
        <f>入力ｼｰﾄ!$K$9</f>
        <v>0</v>
      </c>
      <c r="K19" s="212" t="s">
        <v>26</v>
      </c>
      <c r="L19" s="209">
        <f>入力ｼｰﾄ!$K$8</f>
        <v>0</v>
      </c>
      <c r="M19" s="100">
        <f>入力ｼｰﾄ!$O127</f>
        <v>0</v>
      </c>
      <c r="N19" s="100">
        <f>入力ｼｰﾄ!$Q127</f>
        <v>0</v>
      </c>
      <c r="O19" s="101">
        <f>入力ｼｰﾄ!$S127</f>
        <v>0</v>
      </c>
      <c r="P19" s="102">
        <f>入力ｼｰﾄ!$AD127</f>
        <v>0</v>
      </c>
      <c r="Q19" s="103">
        <f>入力ｼｰﾄ!$AG127</f>
        <v>0</v>
      </c>
      <c r="R19" s="57" t="str">
        <f>入力ｼｰﾄ!$AO$14</f>
        <v xml:space="preserve"> </v>
      </c>
      <c r="S19" s="58" t="str">
        <f>入力ｼｰﾄ!$AO$17</f>
        <v xml:space="preserve"> </v>
      </c>
      <c r="T19" s="57">
        <f>入力ｼｰﾄ!$AC$8</f>
        <v>0</v>
      </c>
      <c r="U19" s="58">
        <f>入力ｼｰﾄ!$R$16</f>
        <v>0</v>
      </c>
      <c r="V19" s="60"/>
      <c r="W19" s="20"/>
      <c r="X19" s="20"/>
      <c r="Y19" s="53"/>
    </row>
    <row r="20" spans="1:25" s="19" customFormat="1" ht="30" customHeight="1" thickBot="1">
      <c r="A20" s="213">
        <v>16</v>
      </c>
      <c r="B20" s="207">
        <f>入力ｼｰﾄ!$C130</f>
        <v>0</v>
      </c>
      <c r="C20" s="208">
        <f>入力ｼｰﾄ!$G131</f>
        <v>0</v>
      </c>
      <c r="D20" s="209">
        <f>入力ｼｰﾄ!$K131</f>
        <v>0</v>
      </c>
      <c r="E20" s="208">
        <f>入力ｼｰﾄ!$G130</f>
        <v>0</v>
      </c>
      <c r="F20" s="209">
        <f>入力ｼｰﾄ!$K130</f>
        <v>0</v>
      </c>
      <c r="G20" s="208">
        <f>入力ｼｰﾄ!$C$9</f>
        <v>0</v>
      </c>
      <c r="H20" s="210" t="s">
        <v>26</v>
      </c>
      <c r="I20" s="211">
        <f>入力ｼｰﾄ!$C$8</f>
        <v>0</v>
      </c>
      <c r="J20" s="211">
        <f>入力ｼｰﾄ!$K$9</f>
        <v>0</v>
      </c>
      <c r="K20" s="212" t="s">
        <v>26</v>
      </c>
      <c r="L20" s="209">
        <f>入力ｼｰﾄ!$K$8</f>
        <v>0</v>
      </c>
      <c r="M20" s="100">
        <f>入力ｼｰﾄ!$O130</f>
        <v>0</v>
      </c>
      <c r="N20" s="100">
        <f>入力ｼｰﾄ!$Q130</f>
        <v>0</v>
      </c>
      <c r="O20" s="101">
        <f>入力ｼｰﾄ!$S130</f>
        <v>0</v>
      </c>
      <c r="P20" s="102">
        <f>入力ｼｰﾄ!$AD130</f>
        <v>0</v>
      </c>
      <c r="Q20" s="103">
        <f>入力ｼｰﾄ!$AG130</f>
        <v>0</v>
      </c>
      <c r="R20" s="57" t="str">
        <f>入力ｼｰﾄ!$AO$14</f>
        <v xml:space="preserve"> </v>
      </c>
      <c r="S20" s="58" t="str">
        <f>入力ｼｰﾄ!$AO$17</f>
        <v xml:space="preserve"> </v>
      </c>
      <c r="T20" s="57">
        <f>入力ｼｰﾄ!$AC$8</f>
        <v>0</v>
      </c>
      <c r="U20" s="58">
        <f>入力ｼｰﾄ!$R$16</f>
        <v>0</v>
      </c>
      <c r="V20" s="59"/>
      <c r="W20" s="55"/>
      <c r="X20" s="18"/>
      <c r="Y20" s="52"/>
    </row>
    <row r="21" spans="1:25" s="19" customFormat="1" ht="30" customHeight="1" thickBot="1">
      <c r="A21" s="213">
        <v>17</v>
      </c>
      <c r="B21" s="207">
        <f>入力ｼｰﾄ!$C133</f>
        <v>0</v>
      </c>
      <c r="C21" s="208">
        <f>入力ｼｰﾄ!$G134</f>
        <v>0</v>
      </c>
      <c r="D21" s="209">
        <f>入力ｼｰﾄ!$K134</f>
        <v>0</v>
      </c>
      <c r="E21" s="208">
        <f>入力ｼｰﾄ!$G133</f>
        <v>0</v>
      </c>
      <c r="F21" s="209">
        <f>入力ｼｰﾄ!$K133</f>
        <v>0</v>
      </c>
      <c r="G21" s="208">
        <f>入力ｼｰﾄ!$C$9</f>
        <v>0</v>
      </c>
      <c r="H21" s="210" t="s">
        <v>26</v>
      </c>
      <c r="I21" s="211">
        <f>入力ｼｰﾄ!$C$8</f>
        <v>0</v>
      </c>
      <c r="J21" s="211">
        <f>入力ｼｰﾄ!$K$9</f>
        <v>0</v>
      </c>
      <c r="K21" s="212" t="s">
        <v>26</v>
      </c>
      <c r="L21" s="209">
        <f>入力ｼｰﾄ!$K$8</f>
        <v>0</v>
      </c>
      <c r="M21" s="100">
        <f>入力ｼｰﾄ!$O133</f>
        <v>0</v>
      </c>
      <c r="N21" s="100">
        <f>入力ｼｰﾄ!$Q133</f>
        <v>0</v>
      </c>
      <c r="O21" s="101">
        <f>入力ｼｰﾄ!$S133</f>
        <v>0</v>
      </c>
      <c r="P21" s="102">
        <f>入力ｼｰﾄ!$AD133</f>
        <v>0</v>
      </c>
      <c r="Q21" s="103">
        <f>入力ｼｰﾄ!$AG133</f>
        <v>0</v>
      </c>
      <c r="R21" s="57" t="str">
        <f>入力ｼｰﾄ!$AO$14</f>
        <v xml:space="preserve"> </v>
      </c>
      <c r="S21" s="58" t="str">
        <f>入力ｼｰﾄ!$AO$17</f>
        <v xml:space="preserve"> </v>
      </c>
      <c r="T21" s="57">
        <f>入力ｼｰﾄ!$AC$8</f>
        <v>0</v>
      </c>
      <c r="U21" s="58">
        <f>入力ｼｰﾄ!$R$16</f>
        <v>0</v>
      </c>
      <c r="V21" s="60"/>
      <c r="W21" s="21"/>
      <c r="X21" s="21"/>
      <c r="Y21" s="22"/>
    </row>
    <row r="22" spans="1:25" s="19" customFormat="1" ht="30" customHeight="1" thickBot="1">
      <c r="A22" s="213">
        <v>18</v>
      </c>
      <c r="B22" s="207">
        <f>入力ｼｰﾄ!$C136</f>
        <v>0</v>
      </c>
      <c r="C22" s="208">
        <f>入力ｼｰﾄ!$G137</f>
        <v>0</v>
      </c>
      <c r="D22" s="209">
        <f>入力ｼｰﾄ!$K136</f>
        <v>0</v>
      </c>
      <c r="E22" s="208">
        <f>入力ｼｰﾄ!$G136</f>
        <v>0</v>
      </c>
      <c r="F22" s="209">
        <f>入力ｼｰﾄ!$K137</f>
        <v>0</v>
      </c>
      <c r="G22" s="208">
        <f>入力ｼｰﾄ!$C$9</f>
        <v>0</v>
      </c>
      <c r="H22" s="210" t="s">
        <v>26</v>
      </c>
      <c r="I22" s="211">
        <f>入力ｼｰﾄ!$C$8</f>
        <v>0</v>
      </c>
      <c r="J22" s="211">
        <f>入力ｼｰﾄ!$K$9</f>
        <v>0</v>
      </c>
      <c r="K22" s="212" t="s">
        <v>26</v>
      </c>
      <c r="L22" s="209">
        <f>入力ｼｰﾄ!$K$8</f>
        <v>0</v>
      </c>
      <c r="M22" s="100">
        <f>入力ｼｰﾄ!$O136</f>
        <v>0</v>
      </c>
      <c r="N22" s="100">
        <f>入力ｼｰﾄ!$Q136</f>
        <v>0</v>
      </c>
      <c r="O22" s="101">
        <f>入力ｼｰﾄ!$S136</f>
        <v>0</v>
      </c>
      <c r="P22" s="102">
        <f>入力ｼｰﾄ!$AD136</f>
        <v>0</v>
      </c>
      <c r="Q22" s="103">
        <f>入力ｼｰﾄ!$AG136</f>
        <v>0</v>
      </c>
      <c r="R22" s="57" t="str">
        <f>入力ｼｰﾄ!$AO$14</f>
        <v xml:space="preserve"> </v>
      </c>
      <c r="S22" s="58" t="str">
        <f>入力ｼｰﾄ!$AO$17</f>
        <v xml:space="preserve"> </v>
      </c>
      <c r="T22" s="57">
        <f>入力ｼｰﾄ!$AC$8</f>
        <v>0</v>
      </c>
      <c r="U22" s="58">
        <f>入力ｼｰﾄ!$R$16</f>
        <v>0</v>
      </c>
      <c r="V22" s="59"/>
      <c r="W22" s="56"/>
      <c r="X22" s="23"/>
      <c r="Y22" s="24"/>
    </row>
    <row r="23" spans="1:25" s="19" customFormat="1" ht="30" customHeight="1" thickBot="1">
      <c r="A23" s="213">
        <v>19</v>
      </c>
      <c r="B23" s="207">
        <f>入力ｼｰﾄ!$C139</f>
        <v>0</v>
      </c>
      <c r="C23" s="208">
        <f>入力ｼｰﾄ!$G140</f>
        <v>0</v>
      </c>
      <c r="D23" s="209">
        <f>入力ｼｰﾄ!$K140</f>
        <v>0</v>
      </c>
      <c r="E23" s="208">
        <f>入力ｼｰﾄ!$G139</f>
        <v>0</v>
      </c>
      <c r="F23" s="209">
        <f>入力ｼｰﾄ!$K139</f>
        <v>0</v>
      </c>
      <c r="G23" s="208">
        <f>入力ｼｰﾄ!$C$9</f>
        <v>0</v>
      </c>
      <c r="H23" s="210" t="s">
        <v>26</v>
      </c>
      <c r="I23" s="211">
        <f>入力ｼｰﾄ!$C$8</f>
        <v>0</v>
      </c>
      <c r="J23" s="211">
        <f>入力ｼｰﾄ!$K$9</f>
        <v>0</v>
      </c>
      <c r="K23" s="212" t="s">
        <v>26</v>
      </c>
      <c r="L23" s="209">
        <f>入力ｼｰﾄ!$K$8</f>
        <v>0</v>
      </c>
      <c r="M23" s="100">
        <f>入力ｼｰﾄ!$O139</f>
        <v>0</v>
      </c>
      <c r="N23" s="100">
        <f>入力ｼｰﾄ!$Q139</f>
        <v>0</v>
      </c>
      <c r="O23" s="101">
        <f>入力ｼｰﾄ!$S139</f>
        <v>0</v>
      </c>
      <c r="P23" s="102">
        <f>入力ｼｰﾄ!$AD139</f>
        <v>0</v>
      </c>
      <c r="Q23" s="103">
        <f>入力ｼｰﾄ!$AG139</f>
        <v>0</v>
      </c>
      <c r="R23" s="57" t="str">
        <f>入力ｼｰﾄ!$AO$14</f>
        <v xml:space="preserve"> </v>
      </c>
      <c r="S23" s="58" t="str">
        <f>入力ｼｰﾄ!$AO$17</f>
        <v xml:space="preserve"> </v>
      </c>
      <c r="T23" s="57">
        <f>入力ｼｰﾄ!$AC$8</f>
        <v>0</v>
      </c>
      <c r="U23" s="58">
        <f>入力ｼｰﾄ!$R$16</f>
        <v>0</v>
      </c>
      <c r="V23" s="135"/>
      <c r="W23" s="49"/>
      <c r="X23" s="49"/>
      <c r="Y23" s="49"/>
    </row>
    <row r="24" spans="1:25" s="19" customFormat="1" ht="30" customHeight="1" thickBot="1">
      <c r="A24" s="213">
        <v>20</v>
      </c>
      <c r="B24" s="207">
        <f>入力ｼｰﾄ!$C142</f>
        <v>0</v>
      </c>
      <c r="C24" s="208">
        <f>入力ｼｰﾄ!$G143</f>
        <v>0</v>
      </c>
      <c r="D24" s="209">
        <f>入力ｼｰﾄ!$K143</f>
        <v>0</v>
      </c>
      <c r="E24" s="208">
        <f>入力ｼｰﾄ!$G142</f>
        <v>0</v>
      </c>
      <c r="F24" s="209">
        <f>入力ｼｰﾄ!$K142</f>
        <v>0</v>
      </c>
      <c r="G24" s="208">
        <f>入力ｼｰﾄ!$C$9</f>
        <v>0</v>
      </c>
      <c r="H24" s="210" t="s">
        <v>26</v>
      </c>
      <c r="I24" s="211">
        <f>入力ｼｰﾄ!$C$8</f>
        <v>0</v>
      </c>
      <c r="J24" s="211">
        <f>入力ｼｰﾄ!$K$9</f>
        <v>0</v>
      </c>
      <c r="K24" s="212" t="s">
        <v>26</v>
      </c>
      <c r="L24" s="209">
        <f>入力ｼｰﾄ!$K$8</f>
        <v>0</v>
      </c>
      <c r="M24" s="100">
        <f>入力ｼｰﾄ!$O142</f>
        <v>0</v>
      </c>
      <c r="N24" s="100">
        <f>入力ｼｰﾄ!$Q142</f>
        <v>0</v>
      </c>
      <c r="O24" s="101">
        <f>入力ｼｰﾄ!$S142</f>
        <v>0</v>
      </c>
      <c r="P24" s="102">
        <f>入力ｼｰﾄ!$AD142</f>
        <v>0</v>
      </c>
      <c r="Q24" s="103">
        <f>入力ｼｰﾄ!$AG142</f>
        <v>0</v>
      </c>
      <c r="R24" s="57" t="str">
        <f>入力ｼｰﾄ!$AO$14</f>
        <v xml:space="preserve"> </v>
      </c>
      <c r="S24" s="58" t="str">
        <f>入力ｼｰﾄ!$AO$17</f>
        <v xml:space="preserve"> </v>
      </c>
      <c r="T24" s="57">
        <f>入力ｼｰﾄ!$AC$8</f>
        <v>0</v>
      </c>
      <c r="U24" s="58">
        <f>入力ｼｰﾄ!$R$16</f>
        <v>0</v>
      </c>
      <c r="V24" s="135"/>
      <c r="W24" s="49"/>
      <c r="X24" s="49"/>
      <c r="Y24" s="49"/>
    </row>
    <row r="25" spans="1:25" s="19" customFormat="1" ht="30" customHeight="1" thickBot="1">
      <c r="A25" s="213">
        <v>21</v>
      </c>
      <c r="B25" s="207">
        <f>入力ｼｰﾄ!$C145</f>
        <v>0</v>
      </c>
      <c r="C25" s="208">
        <f>入力ｼｰﾄ!$G146</f>
        <v>0</v>
      </c>
      <c r="D25" s="209">
        <f>入力ｼｰﾄ!$K146</f>
        <v>0</v>
      </c>
      <c r="E25" s="208">
        <f>入力ｼｰﾄ!$G145</f>
        <v>0</v>
      </c>
      <c r="F25" s="209">
        <f>入力ｼｰﾄ!$K145</f>
        <v>0</v>
      </c>
      <c r="G25" s="208">
        <f>入力ｼｰﾄ!$C$9</f>
        <v>0</v>
      </c>
      <c r="H25" s="210" t="s">
        <v>26</v>
      </c>
      <c r="I25" s="211">
        <f>入力ｼｰﾄ!$C$8</f>
        <v>0</v>
      </c>
      <c r="J25" s="211">
        <f>入力ｼｰﾄ!$K$9</f>
        <v>0</v>
      </c>
      <c r="K25" s="212" t="s">
        <v>26</v>
      </c>
      <c r="L25" s="209">
        <f>入力ｼｰﾄ!$K$8</f>
        <v>0</v>
      </c>
      <c r="M25" s="100">
        <f>入力ｼｰﾄ!$O145</f>
        <v>0</v>
      </c>
      <c r="N25" s="100">
        <f>入力ｼｰﾄ!$Q145</f>
        <v>0</v>
      </c>
      <c r="O25" s="101">
        <f>入力ｼｰﾄ!$S145</f>
        <v>0</v>
      </c>
      <c r="P25" s="102">
        <f>入力ｼｰﾄ!$AD145</f>
        <v>0</v>
      </c>
      <c r="Q25" s="103">
        <f>入力ｼｰﾄ!$AG145</f>
        <v>0</v>
      </c>
      <c r="R25" s="57" t="str">
        <f>入力ｼｰﾄ!$AO$14</f>
        <v xml:space="preserve"> </v>
      </c>
      <c r="S25" s="58" t="str">
        <f>入力ｼｰﾄ!$AO$17</f>
        <v xml:space="preserve"> </v>
      </c>
      <c r="T25" s="57">
        <f>入力ｼｰﾄ!$AC$8</f>
        <v>0</v>
      </c>
      <c r="U25" s="58">
        <f>入力ｼｰﾄ!$R$16</f>
        <v>0</v>
      </c>
      <c r="V25" s="135"/>
      <c r="W25" s="49"/>
      <c r="X25" s="49"/>
      <c r="Y25" s="49"/>
    </row>
    <row r="26" spans="1:25" s="19" customFormat="1" ht="30" customHeight="1" thickBot="1">
      <c r="B26" s="45"/>
      <c r="C26" s="45"/>
      <c r="D26" s="45"/>
      <c r="E26" s="45"/>
      <c r="F26" s="45"/>
      <c r="G26" s="45"/>
      <c r="H26" s="46"/>
      <c r="I26" s="46"/>
      <c r="J26" s="45"/>
      <c r="K26" s="46"/>
      <c r="L26" s="46"/>
      <c r="M26" s="45"/>
      <c r="N26" s="45"/>
      <c r="O26" s="47"/>
      <c r="P26" s="48"/>
      <c r="Q26" s="48"/>
      <c r="R26" s="45"/>
      <c r="S26" s="45"/>
      <c r="T26" s="49"/>
      <c r="U26" s="50"/>
      <c r="V26" s="49"/>
      <c r="W26" s="49"/>
      <c r="X26" s="49"/>
      <c r="Y26" s="49"/>
    </row>
    <row r="27" spans="1:25" s="15" customFormat="1" ht="30" customHeight="1">
      <c r="A27" s="742" t="s">
        <v>237</v>
      </c>
      <c r="B27" s="192" t="s">
        <v>255</v>
      </c>
      <c r="C27" s="730" t="s">
        <v>239</v>
      </c>
      <c r="D27" s="730"/>
      <c r="E27" s="747" t="s">
        <v>271</v>
      </c>
      <c r="F27" s="748"/>
      <c r="G27" s="747" t="s">
        <v>184</v>
      </c>
      <c r="H27" s="749"/>
      <c r="I27" s="749"/>
      <c r="J27" s="749"/>
      <c r="K27" s="749"/>
      <c r="L27" s="748"/>
      <c r="M27" s="730" t="s">
        <v>205</v>
      </c>
      <c r="N27" s="730" t="s">
        <v>206</v>
      </c>
      <c r="O27" s="740" t="s">
        <v>207</v>
      </c>
      <c r="P27" s="730" t="s">
        <v>208</v>
      </c>
      <c r="Q27" s="730" t="s">
        <v>209</v>
      </c>
      <c r="R27" s="730" t="s">
        <v>192</v>
      </c>
      <c r="S27" s="730" t="s">
        <v>240</v>
      </c>
      <c r="T27" s="730" t="s">
        <v>241</v>
      </c>
      <c r="U27" s="732" t="s">
        <v>242</v>
      </c>
      <c r="V27" s="728" t="s">
        <v>243</v>
      </c>
      <c r="W27" s="727" t="s">
        <v>195</v>
      </c>
      <c r="X27" s="728"/>
      <c r="Y27" s="729"/>
    </row>
    <row r="28" spans="1:25" s="15" customFormat="1" ht="30" customHeight="1" thickBot="1">
      <c r="A28" s="743"/>
      <c r="B28" s="193" t="s">
        <v>256</v>
      </c>
      <c r="C28" s="118" t="s">
        <v>204</v>
      </c>
      <c r="D28" s="194" t="s">
        <v>76</v>
      </c>
      <c r="E28" s="118" t="s">
        <v>269</v>
      </c>
      <c r="F28" s="194" t="s">
        <v>270</v>
      </c>
      <c r="G28" s="744" t="s">
        <v>245</v>
      </c>
      <c r="H28" s="745"/>
      <c r="I28" s="193" t="s">
        <v>271</v>
      </c>
      <c r="J28" s="746" t="s">
        <v>246</v>
      </c>
      <c r="K28" s="745"/>
      <c r="L28" s="194" t="s">
        <v>271</v>
      </c>
      <c r="M28" s="731"/>
      <c r="N28" s="731"/>
      <c r="O28" s="741"/>
      <c r="P28" s="731"/>
      <c r="Q28" s="731"/>
      <c r="R28" s="731"/>
      <c r="S28" s="731"/>
      <c r="T28" s="731"/>
      <c r="U28" s="733"/>
      <c r="V28" s="734"/>
      <c r="W28" s="25" t="s">
        <v>210</v>
      </c>
      <c r="X28" s="25" t="s">
        <v>211</v>
      </c>
      <c r="Y28" s="26" t="s">
        <v>212</v>
      </c>
    </row>
    <row r="29" spans="1:25" s="9" customFormat="1" ht="30" customHeight="1" thickBot="1">
      <c r="A29" s="181" t="s">
        <v>247</v>
      </c>
      <c r="B29" s="187" t="s">
        <v>257</v>
      </c>
      <c r="C29" s="188" t="s">
        <v>224</v>
      </c>
      <c r="D29" s="189" t="s">
        <v>232</v>
      </c>
      <c r="E29" s="188" t="s">
        <v>216</v>
      </c>
      <c r="F29" s="189" t="s">
        <v>231</v>
      </c>
      <c r="G29" s="190" t="s">
        <v>218</v>
      </c>
      <c r="H29" s="189" t="s">
        <v>26</v>
      </c>
      <c r="I29" s="190" t="s">
        <v>214</v>
      </c>
      <c r="J29" s="188" t="s">
        <v>219</v>
      </c>
      <c r="K29" s="191" t="s">
        <v>26</v>
      </c>
      <c r="L29" s="111" t="s">
        <v>215</v>
      </c>
      <c r="M29" s="61">
        <v>3</v>
      </c>
      <c r="N29" s="61" t="s">
        <v>225</v>
      </c>
      <c r="O29" s="62">
        <v>36292</v>
      </c>
      <c r="P29" s="63">
        <v>160</v>
      </c>
      <c r="Q29" s="63">
        <v>53</v>
      </c>
      <c r="R29" s="61" t="s">
        <v>251</v>
      </c>
      <c r="S29" s="61" t="s">
        <v>252</v>
      </c>
      <c r="T29" s="61" t="s">
        <v>253</v>
      </c>
      <c r="U29" s="216" t="s">
        <v>254</v>
      </c>
      <c r="V29" s="214"/>
      <c r="W29" s="27"/>
      <c r="X29" s="27"/>
      <c r="Y29" s="28"/>
    </row>
    <row r="30" spans="1:25" s="19" customFormat="1" ht="30" customHeight="1" thickBot="1">
      <c r="A30" s="181">
        <v>1</v>
      </c>
      <c r="B30" s="207">
        <f>入力ｼｰﾄ!$C154</f>
        <v>0</v>
      </c>
      <c r="C30" s="208">
        <f>入力ｼｰﾄ!$G155</f>
        <v>0</v>
      </c>
      <c r="D30" s="209">
        <f>入力ｼｰﾄ!$K155</f>
        <v>0</v>
      </c>
      <c r="E30" s="208">
        <f>入力ｼｰﾄ!$G154</f>
        <v>0</v>
      </c>
      <c r="F30" s="209">
        <f>入力ｼｰﾄ!$K154</f>
        <v>0</v>
      </c>
      <c r="G30" s="208">
        <f>入力ｼｰﾄ!$C$9</f>
        <v>0</v>
      </c>
      <c r="H30" s="210" t="s">
        <v>26</v>
      </c>
      <c r="I30" s="211">
        <f>入力ｼｰﾄ!$C$8</f>
        <v>0</v>
      </c>
      <c r="J30" s="211">
        <f>入力ｼｰﾄ!$K$9</f>
        <v>0</v>
      </c>
      <c r="K30" s="212" t="s">
        <v>26</v>
      </c>
      <c r="L30" s="209">
        <f>入力ｼｰﾄ!$K$8</f>
        <v>0</v>
      </c>
      <c r="M30" s="100">
        <f>入力ｼｰﾄ!$O154</f>
        <v>0</v>
      </c>
      <c r="N30" s="100">
        <f>入力ｼｰﾄ!$Q154</f>
        <v>0</v>
      </c>
      <c r="O30" s="101">
        <f>入力ｼｰﾄ!$S154</f>
        <v>0</v>
      </c>
      <c r="P30" s="102">
        <f>入力ｼｰﾄ!$AD154</f>
        <v>0</v>
      </c>
      <c r="Q30" s="103">
        <f>入力ｼｰﾄ!$AG154</f>
        <v>0</v>
      </c>
      <c r="R30" s="57" t="str">
        <f>入力ｼｰﾄ!$AO$15</f>
        <v xml:space="preserve"> </v>
      </c>
      <c r="S30" s="58" t="str">
        <f>入力ｼｰﾄ!$AO$18</f>
        <v xml:space="preserve"> </v>
      </c>
      <c r="T30" s="57">
        <f>入力ｼｰﾄ!$AC$8</f>
        <v>0</v>
      </c>
      <c r="U30" s="217">
        <f>入力ｼｰﾄ!$AP$25</f>
        <v>0</v>
      </c>
      <c r="V30" s="215"/>
      <c r="W30" s="55"/>
      <c r="X30" s="18"/>
      <c r="Y30" s="52"/>
    </row>
    <row r="31" spans="1:25" s="19" customFormat="1" ht="30" customHeight="1" thickBot="1">
      <c r="A31" s="218">
        <v>2</v>
      </c>
      <c r="B31" s="57">
        <f>入力ｼｰﾄ!$C157</f>
        <v>0</v>
      </c>
      <c r="C31" s="206">
        <f>入力ｼｰﾄ!$G158</f>
        <v>0</v>
      </c>
      <c r="D31" s="99">
        <f>入力ｼｰﾄ!$K158</f>
        <v>0</v>
      </c>
      <c r="E31" s="206">
        <f>入力ｼｰﾄ!$G157</f>
        <v>0</v>
      </c>
      <c r="F31" s="99">
        <f>入力ｼｰﾄ!$K157</f>
        <v>0</v>
      </c>
      <c r="G31" s="208">
        <f>入力ｼｰﾄ!$C$9</f>
        <v>0</v>
      </c>
      <c r="H31" s="210" t="s">
        <v>26</v>
      </c>
      <c r="I31" s="211">
        <f>入力ｼｰﾄ!$C$8</f>
        <v>0</v>
      </c>
      <c r="J31" s="211">
        <f>入力ｼｰﾄ!$K$9</f>
        <v>0</v>
      </c>
      <c r="K31" s="212" t="s">
        <v>26</v>
      </c>
      <c r="L31" s="209">
        <f>入力ｼｰﾄ!$K$8</f>
        <v>0</v>
      </c>
      <c r="M31" s="100">
        <f>入力ｼｰﾄ!$O157</f>
        <v>0</v>
      </c>
      <c r="N31" s="100">
        <f>入力ｼｰﾄ!$Q157</f>
        <v>0</v>
      </c>
      <c r="O31" s="101">
        <f>入力ｼｰﾄ!$S157</f>
        <v>0</v>
      </c>
      <c r="P31" s="102">
        <f>入力ｼｰﾄ!$AD157</f>
        <v>0</v>
      </c>
      <c r="Q31" s="103">
        <f>入力ｼｰﾄ!$AG157</f>
        <v>0</v>
      </c>
      <c r="R31" s="57" t="str">
        <f>入力ｼｰﾄ!$AO$15</f>
        <v xml:space="preserve"> </v>
      </c>
      <c r="S31" s="58" t="str">
        <f>入力ｼｰﾄ!$AO$18</f>
        <v xml:space="preserve"> </v>
      </c>
      <c r="T31" s="57">
        <f>入力ｼｰﾄ!$AC$8</f>
        <v>0</v>
      </c>
      <c r="U31" s="217">
        <f>入力ｼｰﾄ!$AP$25</f>
        <v>0</v>
      </c>
      <c r="V31" s="135"/>
      <c r="W31" s="20"/>
      <c r="X31" s="20"/>
      <c r="Y31" s="53"/>
    </row>
    <row r="32" spans="1:25" s="19" customFormat="1" ht="30" customHeight="1" thickBot="1">
      <c r="A32" s="219">
        <v>3</v>
      </c>
      <c r="B32" s="57">
        <f>入力ｼｰﾄ!$C160</f>
        <v>0</v>
      </c>
      <c r="C32" s="206">
        <f>入力ｼｰﾄ!$G161</f>
        <v>0</v>
      </c>
      <c r="D32" s="99">
        <f>入力ｼｰﾄ!$K161</f>
        <v>0</v>
      </c>
      <c r="E32" s="206">
        <f>入力ｼｰﾄ!$G160</f>
        <v>0</v>
      </c>
      <c r="F32" s="99">
        <f>入力ｼｰﾄ!$K160</f>
        <v>0</v>
      </c>
      <c r="G32" s="208">
        <f>入力ｼｰﾄ!$C$9</f>
        <v>0</v>
      </c>
      <c r="H32" s="210" t="s">
        <v>26</v>
      </c>
      <c r="I32" s="211">
        <f>入力ｼｰﾄ!$C$8</f>
        <v>0</v>
      </c>
      <c r="J32" s="211">
        <f>入力ｼｰﾄ!$K$9</f>
        <v>0</v>
      </c>
      <c r="K32" s="212" t="s">
        <v>26</v>
      </c>
      <c r="L32" s="209">
        <f>入力ｼｰﾄ!$K$8</f>
        <v>0</v>
      </c>
      <c r="M32" s="100">
        <f>入力ｼｰﾄ!$O160</f>
        <v>0</v>
      </c>
      <c r="N32" s="100">
        <f>入力ｼｰﾄ!$Q160</f>
        <v>0</v>
      </c>
      <c r="O32" s="101">
        <f>入力ｼｰﾄ!$S160</f>
        <v>0</v>
      </c>
      <c r="P32" s="102">
        <f>入力ｼｰﾄ!$AD160</f>
        <v>0</v>
      </c>
      <c r="Q32" s="103">
        <f>入力ｼｰﾄ!$AG160</f>
        <v>0</v>
      </c>
      <c r="R32" s="57" t="str">
        <f>入力ｼｰﾄ!$AO$15</f>
        <v xml:space="preserve"> </v>
      </c>
      <c r="S32" s="58" t="str">
        <f>入力ｼｰﾄ!$AO$18</f>
        <v xml:space="preserve"> </v>
      </c>
      <c r="T32" s="57">
        <f>入力ｼｰﾄ!$AC$8</f>
        <v>0</v>
      </c>
      <c r="U32" s="217">
        <f>入力ｼｰﾄ!$AP$25</f>
        <v>0</v>
      </c>
      <c r="V32" s="215"/>
      <c r="W32" s="45"/>
      <c r="X32" s="51"/>
      <c r="Y32" s="54"/>
    </row>
    <row r="33" spans="1:25" s="19" customFormat="1" ht="30" customHeight="1" thickBot="1">
      <c r="A33" s="218">
        <v>4</v>
      </c>
      <c r="B33" s="57">
        <f>入力ｼｰﾄ!$C163</f>
        <v>0</v>
      </c>
      <c r="C33" s="206">
        <f>入力ｼｰﾄ!$G164</f>
        <v>0</v>
      </c>
      <c r="D33" s="99">
        <f>入力ｼｰﾄ!$K164</f>
        <v>0</v>
      </c>
      <c r="E33" s="206">
        <f>入力ｼｰﾄ!$G163</f>
        <v>0</v>
      </c>
      <c r="F33" s="99">
        <f>入力ｼｰﾄ!$K163</f>
        <v>0</v>
      </c>
      <c r="G33" s="208">
        <f>入力ｼｰﾄ!$C$9</f>
        <v>0</v>
      </c>
      <c r="H33" s="210" t="s">
        <v>26</v>
      </c>
      <c r="I33" s="211">
        <f>入力ｼｰﾄ!$C$8</f>
        <v>0</v>
      </c>
      <c r="J33" s="211">
        <f>入力ｼｰﾄ!$K$9</f>
        <v>0</v>
      </c>
      <c r="K33" s="212" t="s">
        <v>26</v>
      </c>
      <c r="L33" s="209">
        <f>入力ｼｰﾄ!$K$8</f>
        <v>0</v>
      </c>
      <c r="M33" s="100">
        <f>入力ｼｰﾄ!$O163</f>
        <v>0</v>
      </c>
      <c r="N33" s="100">
        <f>入力ｼｰﾄ!$Q163</f>
        <v>0</v>
      </c>
      <c r="O33" s="101">
        <f>入力ｼｰﾄ!$S163</f>
        <v>0</v>
      </c>
      <c r="P33" s="102">
        <f>入力ｼｰﾄ!$AD163</f>
        <v>0</v>
      </c>
      <c r="Q33" s="103">
        <f>入力ｼｰﾄ!$AG163</f>
        <v>0</v>
      </c>
      <c r="R33" s="57" t="str">
        <f>入力ｼｰﾄ!$AO$15</f>
        <v xml:space="preserve"> </v>
      </c>
      <c r="S33" s="58" t="str">
        <f>入力ｼｰﾄ!$AO$18</f>
        <v xml:space="preserve"> </v>
      </c>
      <c r="T33" s="57">
        <f>入力ｼｰﾄ!$AC$8</f>
        <v>0</v>
      </c>
      <c r="U33" s="217">
        <f>入力ｼｰﾄ!$AP$25</f>
        <v>0</v>
      </c>
      <c r="V33" s="135"/>
      <c r="W33" s="20"/>
      <c r="X33" s="20"/>
      <c r="Y33" s="53"/>
    </row>
    <row r="34" spans="1:25" s="19" customFormat="1" ht="30" customHeight="1" thickBot="1">
      <c r="A34" s="219">
        <v>5</v>
      </c>
      <c r="B34" s="57">
        <f>入力ｼｰﾄ!$C166</f>
        <v>0</v>
      </c>
      <c r="C34" s="206">
        <f>入力ｼｰﾄ!$G167</f>
        <v>0</v>
      </c>
      <c r="D34" s="99">
        <f>入力ｼｰﾄ!$K167</f>
        <v>0</v>
      </c>
      <c r="E34" s="206">
        <f>入力ｼｰﾄ!$G166</f>
        <v>0</v>
      </c>
      <c r="F34" s="99">
        <f>入力ｼｰﾄ!$K166</f>
        <v>0</v>
      </c>
      <c r="G34" s="208">
        <f>入力ｼｰﾄ!$C$9</f>
        <v>0</v>
      </c>
      <c r="H34" s="210" t="s">
        <v>26</v>
      </c>
      <c r="I34" s="211">
        <f>入力ｼｰﾄ!$C$8</f>
        <v>0</v>
      </c>
      <c r="J34" s="211">
        <f>入力ｼｰﾄ!$K$9</f>
        <v>0</v>
      </c>
      <c r="K34" s="212" t="s">
        <v>26</v>
      </c>
      <c r="L34" s="209">
        <f>入力ｼｰﾄ!$K$8</f>
        <v>0</v>
      </c>
      <c r="M34" s="100">
        <f>入力ｼｰﾄ!$O166</f>
        <v>0</v>
      </c>
      <c r="N34" s="100">
        <f>入力ｼｰﾄ!$Q166</f>
        <v>0</v>
      </c>
      <c r="O34" s="101">
        <f>入力ｼｰﾄ!$S166</f>
        <v>0</v>
      </c>
      <c r="P34" s="102">
        <f>入力ｼｰﾄ!$AD166</f>
        <v>0</v>
      </c>
      <c r="Q34" s="103">
        <f>入力ｼｰﾄ!$AG166</f>
        <v>0</v>
      </c>
      <c r="R34" s="57" t="str">
        <f>入力ｼｰﾄ!$AO$15</f>
        <v xml:space="preserve"> </v>
      </c>
      <c r="S34" s="58" t="str">
        <f>入力ｼｰﾄ!$AO$18</f>
        <v xml:space="preserve"> </v>
      </c>
      <c r="T34" s="57">
        <f>入力ｼｰﾄ!$AC$8</f>
        <v>0</v>
      </c>
      <c r="U34" s="217">
        <f>入力ｼｰﾄ!$AP$25</f>
        <v>0</v>
      </c>
      <c r="V34" s="215"/>
      <c r="W34" s="55"/>
      <c r="X34" s="18"/>
      <c r="Y34" s="52"/>
    </row>
    <row r="35" spans="1:25" s="19" customFormat="1" ht="30" customHeight="1" thickBot="1">
      <c r="A35" s="218">
        <v>6</v>
      </c>
      <c r="B35" s="57">
        <f>入力ｼｰﾄ!$C169</f>
        <v>0</v>
      </c>
      <c r="C35" s="206">
        <f>入力ｼｰﾄ!$G170</f>
        <v>0</v>
      </c>
      <c r="D35" s="99">
        <f>入力ｼｰﾄ!$K170</f>
        <v>0</v>
      </c>
      <c r="E35" s="206">
        <f>入力ｼｰﾄ!$G169</f>
        <v>0</v>
      </c>
      <c r="F35" s="99">
        <f>入力ｼｰﾄ!$K169</f>
        <v>0</v>
      </c>
      <c r="G35" s="208">
        <f>入力ｼｰﾄ!$C$9</f>
        <v>0</v>
      </c>
      <c r="H35" s="210" t="s">
        <v>26</v>
      </c>
      <c r="I35" s="211">
        <f>入力ｼｰﾄ!$C$8</f>
        <v>0</v>
      </c>
      <c r="J35" s="211">
        <f>入力ｼｰﾄ!$K$9</f>
        <v>0</v>
      </c>
      <c r="K35" s="212" t="s">
        <v>26</v>
      </c>
      <c r="L35" s="209">
        <f>入力ｼｰﾄ!$K$8</f>
        <v>0</v>
      </c>
      <c r="M35" s="100">
        <f>入力ｼｰﾄ!$O169</f>
        <v>0</v>
      </c>
      <c r="N35" s="100">
        <f>入力ｼｰﾄ!$Q169</f>
        <v>0</v>
      </c>
      <c r="O35" s="101">
        <f>入力ｼｰﾄ!$S169</f>
        <v>0</v>
      </c>
      <c r="P35" s="102">
        <f>入力ｼｰﾄ!$AD169</f>
        <v>0</v>
      </c>
      <c r="Q35" s="103">
        <f>入力ｼｰﾄ!$AG169</f>
        <v>0</v>
      </c>
      <c r="R35" s="57" t="str">
        <f>入力ｼｰﾄ!$AO$15</f>
        <v xml:space="preserve"> </v>
      </c>
      <c r="S35" s="58" t="str">
        <f>入力ｼｰﾄ!$AO$18</f>
        <v xml:space="preserve"> </v>
      </c>
      <c r="T35" s="57">
        <f>入力ｼｰﾄ!$AC$8</f>
        <v>0</v>
      </c>
      <c r="U35" s="217">
        <f>入力ｼｰﾄ!$AP$25</f>
        <v>0</v>
      </c>
      <c r="V35" s="135"/>
      <c r="W35" s="21"/>
      <c r="X35" s="21"/>
      <c r="Y35" s="22"/>
    </row>
    <row r="36" spans="1:25" s="19" customFormat="1" ht="30" customHeight="1" thickBot="1">
      <c r="A36" s="219">
        <v>7</v>
      </c>
      <c r="B36" s="57">
        <f>入力ｼｰﾄ!$C172</f>
        <v>0</v>
      </c>
      <c r="C36" s="206">
        <f>入力ｼｰﾄ!$G173</f>
        <v>0</v>
      </c>
      <c r="D36" s="99">
        <f>入力ｼｰﾄ!$K173</f>
        <v>0</v>
      </c>
      <c r="E36" s="206">
        <f>入力ｼｰﾄ!$G172</f>
        <v>0</v>
      </c>
      <c r="F36" s="99">
        <f>入力ｼｰﾄ!$K172</f>
        <v>0</v>
      </c>
      <c r="G36" s="208">
        <f>入力ｼｰﾄ!$C$9</f>
        <v>0</v>
      </c>
      <c r="H36" s="210" t="s">
        <v>26</v>
      </c>
      <c r="I36" s="211">
        <f>入力ｼｰﾄ!$C$8</f>
        <v>0</v>
      </c>
      <c r="J36" s="211">
        <f>入力ｼｰﾄ!$K$9</f>
        <v>0</v>
      </c>
      <c r="K36" s="212" t="s">
        <v>26</v>
      </c>
      <c r="L36" s="209">
        <f>入力ｼｰﾄ!$K$8</f>
        <v>0</v>
      </c>
      <c r="M36" s="100">
        <f>入力ｼｰﾄ!$O172</f>
        <v>0</v>
      </c>
      <c r="N36" s="100">
        <f>入力ｼｰﾄ!$Q172</f>
        <v>0</v>
      </c>
      <c r="O36" s="101">
        <f>入力ｼｰﾄ!$S172</f>
        <v>0</v>
      </c>
      <c r="P36" s="102">
        <f>入力ｼｰﾄ!$AD172</f>
        <v>0</v>
      </c>
      <c r="Q36" s="103">
        <f>入力ｼｰﾄ!$AG172</f>
        <v>0</v>
      </c>
      <c r="R36" s="57" t="str">
        <f>入力ｼｰﾄ!$AO$15</f>
        <v xml:space="preserve"> </v>
      </c>
      <c r="S36" s="58" t="str">
        <f>入力ｼｰﾄ!$AO$18</f>
        <v xml:space="preserve"> </v>
      </c>
      <c r="T36" s="57">
        <f>入力ｼｰﾄ!$AC$8</f>
        <v>0</v>
      </c>
      <c r="U36" s="217">
        <f>入力ｼｰﾄ!$AP$25</f>
        <v>0</v>
      </c>
      <c r="V36" s="215"/>
      <c r="W36" s="56"/>
      <c r="X36" s="23"/>
      <c r="Y36" s="24"/>
    </row>
    <row r="37" spans="1:25" ht="30" customHeight="1" thickBot="1">
      <c r="A37" s="218">
        <v>8</v>
      </c>
      <c r="B37" s="57">
        <f>入力ｼｰﾄ!$C175</f>
        <v>0</v>
      </c>
      <c r="C37" s="206">
        <f>入力ｼｰﾄ!$G176</f>
        <v>0</v>
      </c>
      <c r="D37" s="99">
        <f>入力ｼｰﾄ!$K175</f>
        <v>0</v>
      </c>
      <c r="E37" s="206">
        <f>入力ｼｰﾄ!$G175</f>
        <v>0</v>
      </c>
      <c r="F37" s="99">
        <f>入力ｼｰﾄ!$K176</f>
        <v>0</v>
      </c>
      <c r="G37" s="208">
        <f>入力ｼｰﾄ!$C$9</f>
        <v>0</v>
      </c>
      <c r="H37" s="210" t="s">
        <v>26</v>
      </c>
      <c r="I37" s="211">
        <f>入力ｼｰﾄ!$C$8</f>
        <v>0</v>
      </c>
      <c r="J37" s="211">
        <f>入力ｼｰﾄ!$K$9</f>
        <v>0</v>
      </c>
      <c r="K37" s="212" t="s">
        <v>26</v>
      </c>
      <c r="L37" s="209">
        <f>入力ｼｰﾄ!$K$8</f>
        <v>0</v>
      </c>
      <c r="M37" s="100">
        <f>入力ｼｰﾄ!$O175</f>
        <v>0</v>
      </c>
      <c r="N37" s="100">
        <f>入力ｼｰﾄ!$Q175</f>
        <v>0</v>
      </c>
      <c r="O37" s="101">
        <f>入力ｼｰﾄ!$S175</f>
        <v>0</v>
      </c>
      <c r="P37" s="102">
        <f>入力ｼｰﾄ!$AD175</f>
        <v>0</v>
      </c>
      <c r="Q37" s="103">
        <f>入力ｼｰﾄ!$AG175</f>
        <v>0</v>
      </c>
      <c r="R37" s="57" t="str">
        <f>入力ｼｰﾄ!$AO$15</f>
        <v xml:space="preserve"> </v>
      </c>
      <c r="S37" s="58" t="str">
        <f>入力ｼｰﾄ!$AO$18</f>
        <v xml:space="preserve"> </v>
      </c>
      <c r="T37" s="57">
        <f>入力ｼｰﾄ!$AC$8</f>
        <v>0</v>
      </c>
      <c r="U37" s="217">
        <f>入力ｼｰﾄ!$AP$25</f>
        <v>0</v>
      </c>
    </row>
    <row r="38" spans="1:25" ht="30" customHeight="1" thickBot="1">
      <c r="A38" s="219">
        <v>9</v>
      </c>
      <c r="B38" s="57">
        <f>入力ｼｰﾄ!$C178</f>
        <v>0</v>
      </c>
      <c r="C38" s="206">
        <f>入力ｼｰﾄ!$G179</f>
        <v>0</v>
      </c>
      <c r="D38" s="99">
        <f>入力ｼｰﾄ!$K179</f>
        <v>0</v>
      </c>
      <c r="E38" s="206">
        <f>入力ｼｰﾄ!$G178</f>
        <v>0</v>
      </c>
      <c r="F38" s="99">
        <f>入力ｼｰﾄ!$K178</f>
        <v>0</v>
      </c>
      <c r="G38" s="208">
        <f>入力ｼｰﾄ!$C$9</f>
        <v>0</v>
      </c>
      <c r="H38" s="210" t="s">
        <v>26</v>
      </c>
      <c r="I38" s="211">
        <f>入力ｼｰﾄ!$C$8</f>
        <v>0</v>
      </c>
      <c r="J38" s="211">
        <f>入力ｼｰﾄ!$K$9</f>
        <v>0</v>
      </c>
      <c r="K38" s="212" t="s">
        <v>26</v>
      </c>
      <c r="L38" s="209">
        <f>入力ｼｰﾄ!$K$8</f>
        <v>0</v>
      </c>
      <c r="M38" s="100">
        <f>入力ｼｰﾄ!$O178</f>
        <v>0</v>
      </c>
      <c r="N38" s="100">
        <f>入力ｼｰﾄ!$Q178</f>
        <v>0</v>
      </c>
      <c r="O38" s="101">
        <f>入力ｼｰﾄ!$S178</f>
        <v>0</v>
      </c>
      <c r="P38" s="102">
        <f>入力ｼｰﾄ!$AD178</f>
        <v>0</v>
      </c>
      <c r="Q38" s="103">
        <f>入力ｼｰﾄ!$AG178</f>
        <v>0</v>
      </c>
      <c r="R38" s="57" t="str">
        <f>入力ｼｰﾄ!$AO$15</f>
        <v xml:space="preserve"> </v>
      </c>
      <c r="S38" s="58" t="str">
        <f>入力ｼｰﾄ!$AO$18</f>
        <v xml:space="preserve"> </v>
      </c>
      <c r="T38" s="57">
        <f>入力ｼｰﾄ!$AC$8</f>
        <v>0</v>
      </c>
      <c r="U38" s="217">
        <f>入力ｼｰﾄ!$AP$25</f>
        <v>0</v>
      </c>
    </row>
    <row r="39" spans="1:25" ht="30" customHeight="1" thickBot="1">
      <c r="A39" s="218">
        <v>10</v>
      </c>
      <c r="B39" s="57">
        <f>入力ｼｰﾄ!$C181</f>
        <v>0</v>
      </c>
      <c r="C39" s="206">
        <f>入力ｼｰﾄ!$G182</f>
        <v>0</v>
      </c>
      <c r="D39" s="99">
        <f>入力ｼｰﾄ!$K182</f>
        <v>0</v>
      </c>
      <c r="E39" s="206">
        <f>入力ｼｰﾄ!$G181</f>
        <v>0</v>
      </c>
      <c r="F39" s="99">
        <f>入力ｼｰﾄ!$K181</f>
        <v>0</v>
      </c>
      <c r="G39" s="208">
        <f>入力ｼｰﾄ!$C$9</f>
        <v>0</v>
      </c>
      <c r="H39" s="210" t="s">
        <v>26</v>
      </c>
      <c r="I39" s="211">
        <f>入力ｼｰﾄ!$C$8</f>
        <v>0</v>
      </c>
      <c r="J39" s="211">
        <f>入力ｼｰﾄ!$K$9</f>
        <v>0</v>
      </c>
      <c r="K39" s="212" t="s">
        <v>26</v>
      </c>
      <c r="L39" s="209">
        <f>入力ｼｰﾄ!$K$8</f>
        <v>0</v>
      </c>
      <c r="M39" s="100">
        <f>入力ｼｰﾄ!$O181</f>
        <v>0</v>
      </c>
      <c r="N39" s="100">
        <f>入力ｼｰﾄ!$Q181</f>
        <v>0</v>
      </c>
      <c r="O39" s="101">
        <f>入力ｼｰﾄ!$S181</f>
        <v>0</v>
      </c>
      <c r="P39" s="102">
        <f>入力ｼｰﾄ!$AD181</f>
        <v>0</v>
      </c>
      <c r="Q39" s="103">
        <f>入力ｼｰﾄ!$AG181</f>
        <v>0</v>
      </c>
      <c r="R39" s="57" t="str">
        <f>入力ｼｰﾄ!$AO$15</f>
        <v xml:space="preserve"> </v>
      </c>
      <c r="S39" s="58" t="str">
        <f>入力ｼｰﾄ!$AO$18</f>
        <v xml:space="preserve"> </v>
      </c>
      <c r="T39" s="57">
        <f>入力ｼｰﾄ!$AC$8</f>
        <v>0</v>
      </c>
      <c r="U39" s="217">
        <f>入力ｼｰﾄ!$AP$25</f>
        <v>0</v>
      </c>
    </row>
    <row r="40" spans="1:25" ht="30" customHeight="1" thickBot="1">
      <c r="A40" s="219">
        <v>11</v>
      </c>
      <c r="B40" s="57">
        <f>入力ｼｰﾄ!$C184</f>
        <v>0</v>
      </c>
      <c r="C40" s="206">
        <f>入力ｼｰﾄ!$G185</f>
        <v>0</v>
      </c>
      <c r="D40" s="99">
        <f>入力ｼｰﾄ!$K185</f>
        <v>0</v>
      </c>
      <c r="E40" s="206">
        <f>入力ｼｰﾄ!$G184</f>
        <v>0</v>
      </c>
      <c r="F40" s="99">
        <f>入力ｼｰﾄ!$K184</f>
        <v>0</v>
      </c>
      <c r="G40" s="208">
        <f>入力ｼｰﾄ!$C$9</f>
        <v>0</v>
      </c>
      <c r="H40" s="210" t="s">
        <v>26</v>
      </c>
      <c r="I40" s="211">
        <f>入力ｼｰﾄ!$C$8</f>
        <v>0</v>
      </c>
      <c r="J40" s="211">
        <f>入力ｼｰﾄ!$K$9</f>
        <v>0</v>
      </c>
      <c r="K40" s="212" t="s">
        <v>26</v>
      </c>
      <c r="L40" s="209">
        <f>入力ｼｰﾄ!$K$8</f>
        <v>0</v>
      </c>
      <c r="M40" s="100">
        <f>入力ｼｰﾄ!$O184</f>
        <v>0</v>
      </c>
      <c r="N40" s="100">
        <f>入力ｼｰﾄ!$Q184</f>
        <v>0</v>
      </c>
      <c r="O40" s="101">
        <f>入力ｼｰﾄ!$S184</f>
        <v>0</v>
      </c>
      <c r="P40" s="102">
        <f>入力ｼｰﾄ!$AD184</f>
        <v>0</v>
      </c>
      <c r="Q40" s="103">
        <f>入力ｼｰﾄ!$AG184</f>
        <v>0</v>
      </c>
      <c r="R40" s="57" t="str">
        <f>入力ｼｰﾄ!$AO$15</f>
        <v xml:space="preserve"> </v>
      </c>
      <c r="S40" s="58" t="str">
        <f>入力ｼｰﾄ!$AO$18</f>
        <v xml:space="preserve"> </v>
      </c>
      <c r="T40" s="57">
        <f>入力ｼｰﾄ!$AC$8</f>
        <v>0</v>
      </c>
      <c r="U40" s="217">
        <f>入力ｼｰﾄ!$AP$25</f>
        <v>0</v>
      </c>
    </row>
    <row r="41" spans="1:25" ht="30" customHeight="1" thickBot="1">
      <c r="A41" s="218">
        <v>12</v>
      </c>
      <c r="B41" s="57">
        <f>入力ｼｰﾄ!$C187</f>
        <v>0</v>
      </c>
      <c r="C41" s="206">
        <f>入力ｼｰﾄ!$G188</f>
        <v>0</v>
      </c>
      <c r="D41" s="99">
        <f>入力ｼｰﾄ!$K188</f>
        <v>0</v>
      </c>
      <c r="E41" s="206">
        <f>入力ｼｰﾄ!$G187</f>
        <v>0</v>
      </c>
      <c r="F41" s="99">
        <f>入力ｼｰﾄ!$K187</f>
        <v>0</v>
      </c>
      <c r="G41" s="208">
        <f>入力ｼｰﾄ!$C$9</f>
        <v>0</v>
      </c>
      <c r="H41" s="210" t="s">
        <v>26</v>
      </c>
      <c r="I41" s="211">
        <f>入力ｼｰﾄ!$C$8</f>
        <v>0</v>
      </c>
      <c r="J41" s="211">
        <f>入力ｼｰﾄ!$K$9</f>
        <v>0</v>
      </c>
      <c r="K41" s="212" t="s">
        <v>26</v>
      </c>
      <c r="L41" s="209">
        <f>入力ｼｰﾄ!$K$8</f>
        <v>0</v>
      </c>
      <c r="M41" s="100">
        <f>入力ｼｰﾄ!$O187</f>
        <v>0</v>
      </c>
      <c r="N41" s="100">
        <f>入力ｼｰﾄ!$Q187</f>
        <v>0</v>
      </c>
      <c r="O41" s="101">
        <f>入力ｼｰﾄ!$S187</f>
        <v>0</v>
      </c>
      <c r="P41" s="102">
        <f>入力ｼｰﾄ!$AD187</f>
        <v>0</v>
      </c>
      <c r="Q41" s="103">
        <f>入力ｼｰﾄ!$AG187</f>
        <v>0</v>
      </c>
      <c r="R41" s="57" t="str">
        <f>入力ｼｰﾄ!$AO$15</f>
        <v xml:space="preserve"> </v>
      </c>
      <c r="S41" s="58" t="str">
        <f>入力ｼｰﾄ!$AO$18</f>
        <v xml:space="preserve"> </v>
      </c>
      <c r="T41" s="57">
        <f>入力ｼｰﾄ!$AC$8</f>
        <v>0</v>
      </c>
      <c r="U41" s="217">
        <f>入力ｼｰﾄ!$AP$25</f>
        <v>0</v>
      </c>
    </row>
    <row r="42" spans="1:25" ht="30" customHeight="1" thickBot="1">
      <c r="A42" s="219">
        <v>13</v>
      </c>
      <c r="B42" s="57">
        <f>入力ｼｰﾄ!$C190</f>
        <v>0</v>
      </c>
      <c r="C42" s="206">
        <f>入力ｼｰﾄ!$G191</f>
        <v>0</v>
      </c>
      <c r="D42" s="99">
        <f>入力ｼｰﾄ!$K191</f>
        <v>0</v>
      </c>
      <c r="E42" s="206">
        <f>入力ｼｰﾄ!$G190</f>
        <v>0</v>
      </c>
      <c r="F42" s="99">
        <f>入力ｼｰﾄ!$K190</f>
        <v>0</v>
      </c>
      <c r="G42" s="208">
        <f>入力ｼｰﾄ!$C$9</f>
        <v>0</v>
      </c>
      <c r="H42" s="210" t="s">
        <v>26</v>
      </c>
      <c r="I42" s="211">
        <f>入力ｼｰﾄ!$C$8</f>
        <v>0</v>
      </c>
      <c r="J42" s="211">
        <f>入力ｼｰﾄ!$K$9</f>
        <v>0</v>
      </c>
      <c r="K42" s="212" t="s">
        <v>26</v>
      </c>
      <c r="L42" s="209">
        <f>入力ｼｰﾄ!$K$8</f>
        <v>0</v>
      </c>
      <c r="M42" s="100">
        <f>入力ｼｰﾄ!$O190</f>
        <v>0</v>
      </c>
      <c r="N42" s="100">
        <f>入力ｼｰﾄ!$Q190</f>
        <v>0</v>
      </c>
      <c r="O42" s="101">
        <f>入力ｼｰﾄ!$S190</f>
        <v>0</v>
      </c>
      <c r="P42" s="102">
        <f>入力ｼｰﾄ!$AD190</f>
        <v>0</v>
      </c>
      <c r="Q42" s="103">
        <f>入力ｼｰﾄ!$AG190</f>
        <v>0</v>
      </c>
      <c r="R42" s="57" t="str">
        <f>入力ｼｰﾄ!$AO$15</f>
        <v xml:space="preserve"> </v>
      </c>
      <c r="S42" s="58" t="str">
        <f>入力ｼｰﾄ!$AO$18</f>
        <v xml:space="preserve"> </v>
      </c>
      <c r="T42" s="57">
        <f>入力ｼｰﾄ!$AC$8</f>
        <v>0</v>
      </c>
      <c r="U42" s="217">
        <f>入力ｼｰﾄ!$AP$25</f>
        <v>0</v>
      </c>
    </row>
    <row r="43" spans="1:25" ht="30" customHeight="1" thickBot="1">
      <c r="A43" s="220">
        <v>14</v>
      </c>
      <c r="B43" s="57">
        <f>入力ｼｰﾄ!$C193</f>
        <v>0</v>
      </c>
      <c r="C43" s="206">
        <f>入力ｼｰﾄ!$G194</f>
        <v>0</v>
      </c>
      <c r="D43" s="99">
        <f>入力ｼｰﾄ!$K194</f>
        <v>0</v>
      </c>
      <c r="E43" s="206">
        <f>入力ｼｰﾄ!$G193</f>
        <v>0</v>
      </c>
      <c r="F43" s="99">
        <f>入力ｼｰﾄ!$K193</f>
        <v>0</v>
      </c>
      <c r="G43" s="208">
        <f>入力ｼｰﾄ!$C$9</f>
        <v>0</v>
      </c>
      <c r="H43" s="210" t="s">
        <v>26</v>
      </c>
      <c r="I43" s="211">
        <f>入力ｼｰﾄ!$C$8</f>
        <v>0</v>
      </c>
      <c r="J43" s="211">
        <f>入力ｼｰﾄ!$K$9</f>
        <v>0</v>
      </c>
      <c r="K43" s="212" t="s">
        <v>26</v>
      </c>
      <c r="L43" s="209">
        <f>入力ｼｰﾄ!$K$8</f>
        <v>0</v>
      </c>
      <c r="M43" s="100">
        <f>入力ｼｰﾄ!$O193</f>
        <v>0</v>
      </c>
      <c r="N43" s="100">
        <f>入力ｼｰﾄ!$Q193</f>
        <v>0</v>
      </c>
      <c r="O43" s="101">
        <f>入力ｼｰﾄ!$S193</f>
        <v>0</v>
      </c>
      <c r="P43" s="102">
        <f>入力ｼｰﾄ!$AD193</f>
        <v>0</v>
      </c>
      <c r="Q43" s="103">
        <f>入力ｼｰﾄ!$AG193</f>
        <v>0</v>
      </c>
      <c r="R43" s="57" t="str">
        <f>入力ｼｰﾄ!$AO$15</f>
        <v xml:space="preserve"> </v>
      </c>
      <c r="S43" s="58" t="str">
        <f>入力ｼｰﾄ!$AO$18</f>
        <v xml:space="preserve"> </v>
      </c>
      <c r="T43" s="57">
        <f>入力ｼｰﾄ!$AC$8</f>
        <v>0</v>
      </c>
      <c r="U43" s="217">
        <f>入力ｼｰﾄ!$AP$25</f>
        <v>0</v>
      </c>
    </row>
  </sheetData>
  <protectedRanges>
    <protectedRange sqref="C5:Y26 C30:Y36 C37:U43" name="範囲1"/>
  </protectedRanges>
  <mergeCells count="34">
    <mergeCell ref="C27:D27"/>
    <mergeCell ref="M27:M28"/>
    <mergeCell ref="A27:A28"/>
    <mergeCell ref="G28:H28"/>
    <mergeCell ref="J28:K28"/>
    <mergeCell ref="E27:F27"/>
    <mergeCell ref="G27:L27"/>
    <mergeCell ref="N27:N28"/>
    <mergeCell ref="O27:O28"/>
    <mergeCell ref="P27:P28"/>
    <mergeCell ref="M2:M3"/>
    <mergeCell ref="T2:T3"/>
    <mergeCell ref="W2:Y2"/>
    <mergeCell ref="N2:N3"/>
    <mergeCell ref="O2:O3"/>
    <mergeCell ref="P2:P3"/>
    <mergeCell ref="Q2:Q3"/>
    <mergeCell ref="R2:R3"/>
    <mergeCell ref="S2:S3"/>
    <mergeCell ref="W27:Y27"/>
    <mergeCell ref="Q27:Q28"/>
    <mergeCell ref="R27:R28"/>
    <mergeCell ref="S27:S28"/>
    <mergeCell ref="T27:T28"/>
    <mergeCell ref="U27:U28"/>
    <mergeCell ref="V27:V28"/>
    <mergeCell ref="A2:A3"/>
    <mergeCell ref="V2:V3"/>
    <mergeCell ref="C2:D2"/>
    <mergeCell ref="G3:H3"/>
    <mergeCell ref="J3:K3"/>
    <mergeCell ref="U2:U3"/>
    <mergeCell ref="E2:F2"/>
    <mergeCell ref="G2:L2"/>
  </mergeCells>
  <phoneticPr fontId="2"/>
  <pageMargins left="0.59055118110236227" right="0.39370078740157483" top="0.59055118110236227" bottom="0.59055118110236227" header="0" footer="0"/>
  <pageSetup paperSize="9" scale="27" orientation="portrait" horizontalDpi="300" verticalDpi="300" r:id="rId1"/>
  <headerFooter alignWithMargins="0"/>
  <ignoredErrors>
    <ignoredError sqref="G5 J5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zoomScaleNormal="100" zoomScaleSheetLayoutView="120" workbookViewId="0">
      <selection activeCell="B3" sqref="B3"/>
    </sheetView>
  </sheetViews>
  <sheetFormatPr defaultRowHeight="13.5"/>
  <cols>
    <col min="1" max="1" width="28.625" style="121" customWidth="1"/>
    <col min="2" max="5" width="15.125" style="121" customWidth="1"/>
    <col min="6" max="6" width="11.875" style="121" hidden="1" customWidth="1"/>
    <col min="7" max="7" width="9" style="121" hidden="1" customWidth="1"/>
    <col min="8" max="16384" width="9" style="121"/>
  </cols>
  <sheetData>
    <row r="1" spans="1:7" ht="64.5" customHeight="1"/>
    <row r="2" spans="1:7" ht="20.25" customHeight="1">
      <c r="A2" s="120" t="s">
        <v>184</v>
      </c>
      <c r="B2" s="120" t="s">
        <v>258</v>
      </c>
      <c r="C2" s="120" t="s">
        <v>259</v>
      </c>
      <c r="D2" s="120" t="s">
        <v>260</v>
      </c>
      <c r="E2" s="120" t="s">
        <v>261</v>
      </c>
      <c r="F2" s="120" t="s">
        <v>262</v>
      </c>
      <c r="G2" s="121">
        <v>5</v>
      </c>
    </row>
    <row r="3" spans="1:7" ht="24" customHeight="1">
      <c r="A3" s="120" t="str">
        <f>入力ｼｰﾄ!$C$9&amp;"中学校"</f>
        <v>中学校</v>
      </c>
      <c r="B3" s="120" t="str">
        <f>入力ｼｰﾄ!$AO$14</f>
        <v xml:space="preserve"> </v>
      </c>
      <c r="C3" s="120" t="str">
        <f>入力ｼｰﾄ!$AO$17</f>
        <v xml:space="preserve"> </v>
      </c>
      <c r="D3" s="120" t="str">
        <f>入力ｼｰﾄ!$AO$15</f>
        <v xml:space="preserve"> </v>
      </c>
      <c r="E3" s="120" t="str">
        <f>入力ｼｰﾄ!$AO$18</f>
        <v xml:space="preserve"> </v>
      </c>
      <c r="F3" s="122"/>
      <c r="G3" s="121">
        <f t="shared" ref="G3" si="0">COUNTBLANK(B3:F3)</f>
        <v>1</v>
      </c>
    </row>
  </sheetData>
  <phoneticPr fontId="2"/>
  <conditionalFormatting sqref="G3">
    <cfRule type="cellIs" dxfId="3" priority="57" operator="equal">
      <formula>#REF!</formula>
    </cfRule>
  </conditionalFormatting>
  <conditionalFormatting sqref="B3:F3">
    <cfRule type="containsBlanks" dxfId="2" priority="60">
      <formula>LEN(TRIM(B3))=0</formula>
    </cfRule>
  </conditionalFormatting>
  <conditionalFormatting sqref="A3">
    <cfRule type="expression" dxfId="1" priority="3">
      <formula>G3=$G$2</formula>
    </cfRule>
  </conditionalFormatting>
  <conditionalFormatting sqref="G3">
    <cfRule type="duplicateValues" dxfId="0" priority="59"/>
  </conditionalFormatting>
  <printOptions horizontalCentered="1"/>
  <pageMargins left="0.70866141732283472" right="0.70866141732283472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196"/>
  <sheetViews>
    <sheetView showGridLines="0" zoomScaleNormal="100" workbookViewId="0"/>
  </sheetViews>
  <sheetFormatPr defaultRowHeight="13.5"/>
  <cols>
    <col min="1" max="53" width="2.625" style="1" customWidth="1"/>
    <col min="54" max="54" width="2.375" style="1" customWidth="1"/>
    <col min="55" max="56" width="9" style="1"/>
    <col min="57" max="57" width="0" style="1" hidden="1" customWidth="1"/>
    <col min="58" max="16384" width="9" style="1"/>
  </cols>
  <sheetData>
    <row r="1" spans="3:57" ht="6" customHeight="1"/>
    <row r="2" spans="3:57" ht="18.75">
      <c r="C2" s="5" t="s">
        <v>6</v>
      </c>
      <c r="D2" s="5"/>
      <c r="E2" s="5"/>
      <c r="F2" s="5"/>
      <c r="H2" s="15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L2" s="8"/>
      <c r="AM2" s="8"/>
      <c r="AQ2" s="8"/>
      <c r="AR2" s="8"/>
    </row>
    <row r="3" spans="3:57" ht="14.25">
      <c r="C3" s="750"/>
      <c r="D3" s="750"/>
      <c r="E3" s="751"/>
      <c r="F3" s="751"/>
      <c r="G3" s="751"/>
      <c r="H3" s="4"/>
      <c r="I3" s="3"/>
      <c r="J3" s="3"/>
      <c r="K3" s="3" t="s">
        <v>7</v>
      </c>
      <c r="L3" s="3" t="s">
        <v>8</v>
      </c>
      <c r="M3" s="3"/>
      <c r="N3" s="3"/>
      <c r="O3" s="374">
        <v>2019</v>
      </c>
      <c r="P3" s="375"/>
      <c r="Q3" s="376"/>
      <c r="R3" s="3"/>
      <c r="S3" s="374" t="s">
        <v>14</v>
      </c>
      <c r="T3" s="446"/>
      <c r="U3" s="446"/>
      <c r="V3" s="446"/>
      <c r="W3" s="446"/>
      <c r="X3" s="446"/>
      <c r="Y3" s="446"/>
      <c r="Z3" s="446"/>
      <c r="AA3" s="447"/>
      <c r="AB3" s="3"/>
      <c r="AC3" s="3" t="s">
        <v>10</v>
      </c>
      <c r="AD3" s="3"/>
      <c r="AF3" s="295" t="s">
        <v>11</v>
      </c>
      <c r="AG3" s="357"/>
      <c r="AH3" s="357"/>
      <c r="AL3" s="323" t="s">
        <v>12</v>
      </c>
      <c r="AM3" s="324"/>
      <c r="AQ3" s="327" t="s">
        <v>13</v>
      </c>
      <c r="AR3" s="324"/>
      <c r="BE3" s="1" t="s">
        <v>9</v>
      </c>
    </row>
    <row r="4" spans="3:57" ht="14.25" customHeight="1">
      <c r="C4" s="750"/>
      <c r="D4" s="750"/>
      <c r="E4" s="750"/>
      <c r="F4" s="750"/>
      <c r="G4" s="750"/>
      <c r="H4" s="152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L4" s="325"/>
      <c r="AM4" s="326"/>
      <c r="AQ4" s="328"/>
      <c r="AR4" s="326"/>
      <c r="BE4" s="1" t="s">
        <v>14</v>
      </c>
    </row>
    <row r="5" spans="3:57" ht="14.25" thickBot="1">
      <c r="BE5" s="1" t="s">
        <v>15</v>
      </c>
    </row>
    <row r="6" spans="3:57" ht="13.5" customHeight="1">
      <c r="C6" s="358" t="s">
        <v>16</v>
      </c>
      <c r="D6" s="331"/>
      <c r="E6" s="331"/>
      <c r="F6" s="331"/>
      <c r="G6" s="331"/>
      <c r="H6" s="331"/>
      <c r="I6" s="331"/>
      <c r="J6" s="359"/>
      <c r="K6" s="440" t="s">
        <v>16</v>
      </c>
      <c r="L6" s="441"/>
      <c r="M6" s="441"/>
      <c r="N6" s="442"/>
      <c r="O6" s="341" t="s">
        <v>17</v>
      </c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31" t="s">
        <v>18</v>
      </c>
      <c r="AD6" s="331"/>
      <c r="AE6" s="331"/>
      <c r="AF6" s="331"/>
      <c r="AG6" s="331"/>
      <c r="AH6" s="331"/>
      <c r="AI6" s="332"/>
      <c r="BE6" s="1" t="s">
        <v>19</v>
      </c>
    </row>
    <row r="7" spans="3:57">
      <c r="C7" s="360" t="s">
        <v>20</v>
      </c>
      <c r="D7" s="361"/>
      <c r="E7" s="361"/>
      <c r="F7" s="361"/>
      <c r="G7" s="361"/>
      <c r="H7" s="361"/>
      <c r="I7" s="361"/>
      <c r="J7" s="362"/>
      <c r="K7" s="443" t="s">
        <v>21</v>
      </c>
      <c r="L7" s="444"/>
      <c r="M7" s="444"/>
      <c r="N7" s="445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33"/>
      <c r="AD7" s="333"/>
      <c r="AE7" s="333"/>
      <c r="AF7" s="333"/>
      <c r="AG7" s="333"/>
      <c r="AH7" s="333"/>
      <c r="AI7" s="334"/>
      <c r="BE7" s="1" t="s">
        <v>22</v>
      </c>
    </row>
    <row r="8" spans="3:57">
      <c r="C8" s="363" t="s">
        <v>281</v>
      </c>
      <c r="D8" s="264"/>
      <c r="E8" s="264"/>
      <c r="F8" s="264"/>
      <c r="G8" s="264"/>
      <c r="H8" s="264"/>
      <c r="I8" s="364" t="s">
        <v>23</v>
      </c>
      <c r="J8" s="262"/>
      <c r="K8" s="437" t="s">
        <v>280</v>
      </c>
      <c r="L8" s="438"/>
      <c r="M8" s="438"/>
      <c r="N8" s="439"/>
      <c r="O8" s="150" t="s">
        <v>24</v>
      </c>
      <c r="P8" s="343" t="s">
        <v>283</v>
      </c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35" t="s">
        <v>285</v>
      </c>
      <c r="AD8" s="335"/>
      <c r="AE8" s="335"/>
      <c r="AF8" s="335"/>
      <c r="AG8" s="335"/>
      <c r="AH8" s="335"/>
      <c r="AI8" s="336"/>
      <c r="BE8" s="1" t="s">
        <v>25</v>
      </c>
    </row>
    <row r="9" spans="3:57">
      <c r="C9" s="363" t="s">
        <v>282</v>
      </c>
      <c r="D9" s="264"/>
      <c r="E9" s="264"/>
      <c r="F9" s="264"/>
      <c r="G9" s="264"/>
      <c r="H9" s="264"/>
      <c r="I9" s="364" t="s">
        <v>26</v>
      </c>
      <c r="J9" s="262"/>
      <c r="K9" s="329" t="s">
        <v>279</v>
      </c>
      <c r="L9" s="329"/>
      <c r="M9" s="329"/>
      <c r="N9" s="329"/>
      <c r="O9" s="343" t="s">
        <v>284</v>
      </c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37"/>
      <c r="AD9" s="337"/>
      <c r="AE9" s="337"/>
      <c r="AF9" s="337"/>
      <c r="AG9" s="337"/>
      <c r="AH9" s="337"/>
      <c r="AI9" s="338"/>
      <c r="BE9" s="1" t="s">
        <v>27</v>
      </c>
    </row>
    <row r="10" spans="3:57" ht="14.25" thickBot="1">
      <c r="C10" s="433"/>
      <c r="D10" s="267"/>
      <c r="E10" s="267"/>
      <c r="F10" s="267"/>
      <c r="G10" s="267"/>
      <c r="H10" s="267"/>
      <c r="I10" s="434"/>
      <c r="J10" s="259"/>
      <c r="K10" s="330"/>
      <c r="L10" s="330"/>
      <c r="M10" s="330"/>
      <c r="N10" s="330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39"/>
      <c r="AD10" s="339"/>
      <c r="AE10" s="339"/>
      <c r="AF10" s="339"/>
      <c r="AG10" s="339"/>
      <c r="AH10" s="339"/>
      <c r="AI10" s="340"/>
      <c r="BE10" s="1" t="s">
        <v>28</v>
      </c>
    </row>
    <row r="11" spans="3:57">
      <c r="AC11" s="1" t="s">
        <v>286</v>
      </c>
      <c r="BE11" s="1" t="s">
        <v>29</v>
      </c>
    </row>
    <row r="12" spans="3:57" ht="14.25" thickBot="1">
      <c r="Y12" s="448" t="s">
        <v>30</v>
      </c>
      <c r="Z12" s="448"/>
      <c r="AA12" s="448"/>
      <c r="AB12" s="448"/>
      <c r="AC12" s="448"/>
      <c r="AD12" s="448"/>
      <c r="AE12" s="448"/>
      <c r="BE12" s="1" t="s">
        <v>31</v>
      </c>
    </row>
    <row r="13" spans="3:57">
      <c r="C13" s="358" t="s">
        <v>32</v>
      </c>
      <c r="D13" s="331"/>
      <c r="E13" s="331"/>
      <c r="F13" s="331"/>
      <c r="G13" s="359"/>
      <c r="H13" s="331" t="s">
        <v>33</v>
      </c>
      <c r="I13" s="331"/>
      <c r="J13" s="359"/>
      <c r="K13" s="365" t="s">
        <v>34</v>
      </c>
      <c r="L13" s="365"/>
      <c r="M13" s="365"/>
      <c r="N13" s="366"/>
      <c r="O13" s="352" t="s">
        <v>16</v>
      </c>
      <c r="P13" s="353"/>
      <c r="Q13" s="353"/>
      <c r="R13" s="353"/>
      <c r="S13" s="353"/>
      <c r="T13" s="353"/>
      <c r="U13" s="353"/>
      <c r="V13" s="370"/>
      <c r="W13" s="371" t="s">
        <v>35</v>
      </c>
      <c r="X13" s="372"/>
      <c r="Y13" s="372"/>
      <c r="Z13" s="372"/>
      <c r="AA13" s="372"/>
      <c r="AB13" s="373"/>
      <c r="AC13" s="372" t="s">
        <v>36</v>
      </c>
      <c r="AD13" s="372"/>
      <c r="AE13" s="372"/>
      <c r="AF13" s="372"/>
      <c r="AG13" s="372"/>
      <c r="AH13" s="372"/>
      <c r="AI13" s="377"/>
      <c r="BE13" s="1" t="s">
        <v>37</v>
      </c>
    </row>
    <row r="14" spans="3:57">
      <c r="C14" s="394"/>
      <c r="D14" s="379"/>
      <c r="E14" s="379"/>
      <c r="F14" s="379"/>
      <c r="G14" s="393"/>
      <c r="H14" s="379"/>
      <c r="I14" s="379"/>
      <c r="J14" s="393"/>
      <c r="K14" s="337"/>
      <c r="L14" s="337"/>
      <c r="M14" s="337"/>
      <c r="N14" s="367"/>
      <c r="O14" s="378" t="s">
        <v>38</v>
      </c>
      <c r="P14" s="379"/>
      <c r="Q14" s="379"/>
      <c r="R14" s="379"/>
      <c r="S14" s="379"/>
      <c r="T14" s="379"/>
      <c r="U14" s="379"/>
      <c r="V14" s="380"/>
      <c r="W14" s="382" t="s">
        <v>39</v>
      </c>
      <c r="X14" s="337"/>
      <c r="Y14" s="337"/>
      <c r="Z14" s="337"/>
      <c r="AA14" s="337"/>
      <c r="AB14" s="367"/>
      <c r="AC14" s="384" t="s">
        <v>40</v>
      </c>
      <c r="AD14" s="384"/>
      <c r="AE14" s="384"/>
      <c r="AF14" s="384"/>
      <c r="AG14" s="384"/>
      <c r="AH14" s="384"/>
      <c r="AI14" s="338"/>
      <c r="BE14" s="1" t="s">
        <v>41</v>
      </c>
    </row>
    <row r="15" spans="3:57">
      <c r="C15" s="435"/>
      <c r="D15" s="333"/>
      <c r="E15" s="333"/>
      <c r="F15" s="333"/>
      <c r="G15" s="436"/>
      <c r="H15" s="333"/>
      <c r="I15" s="333"/>
      <c r="J15" s="436"/>
      <c r="K15" s="368"/>
      <c r="L15" s="368"/>
      <c r="M15" s="368"/>
      <c r="N15" s="369"/>
      <c r="O15" s="303"/>
      <c r="P15" s="333"/>
      <c r="Q15" s="333"/>
      <c r="R15" s="333"/>
      <c r="S15" s="333"/>
      <c r="T15" s="333"/>
      <c r="U15" s="333"/>
      <c r="V15" s="381"/>
      <c r="W15" s="383"/>
      <c r="X15" s="368"/>
      <c r="Y15" s="368"/>
      <c r="Z15" s="368"/>
      <c r="AA15" s="368"/>
      <c r="AB15" s="369"/>
      <c r="AC15" s="368"/>
      <c r="AD15" s="368"/>
      <c r="AE15" s="368"/>
      <c r="AF15" s="368"/>
      <c r="AG15" s="368"/>
      <c r="AH15" s="368"/>
      <c r="AI15" s="385"/>
      <c r="BE15" s="1" t="s">
        <v>42</v>
      </c>
    </row>
    <row r="16" spans="3:57">
      <c r="C16" s="386" t="s">
        <v>43</v>
      </c>
      <c r="D16" s="387"/>
      <c r="E16" s="387"/>
      <c r="F16" s="387"/>
      <c r="G16" s="387"/>
      <c r="H16" s="387"/>
      <c r="I16" s="387"/>
      <c r="J16" s="388"/>
      <c r="K16" s="391" t="s">
        <v>44</v>
      </c>
      <c r="L16" s="387"/>
      <c r="M16" s="387"/>
      <c r="N16" s="387"/>
      <c r="O16" s="387"/>
      <c r="P16" s="387"/>
      <c r="Q16" s="388"/>
      <c r="R16" s="335" t="s">
        <v>45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6"/>
      <c r="BE16" s="1" t="s">
        <v>46</v>
      </c>
    </row>
    <row r="17" spans="2:57" ht="14.25" thickBot="1">
      <c r="C17" s="389"/>
      <c r="D17" s="390"/>
      <c r="E17" s="390"/>
      <c r="F17" s="390"/>
      <c r="G17" s="390"/>
      <c r="H17" s="390"/>
      <c r="I17" s="390"/>
      <c r="J17" s="233"/>
      <c r="K17" s="392"/>
      <c r="L17" s="390"/>
      <c r="M17" s="390"/>
      <c r="N17" s="390"/>
      <c r="O17" s="390"/>
      <c r="P17" s="390"/>
      <c r="Q17" s="233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40"/>
      <c r="BE17" s="1" t="s">
        <v>47</v>
      </c>
    </row>
    <row r="18" spans="2:57">
      <c r="BE18" s="1" t="s">
        <v>48</v>
      </c>
    </row>
    <row r="19" spans="2:57" ht="14.25" thickBot="1">
      <c r="Y19" s="350" t="s">
        <v>49</v>
      </c>
      <c r="Z19" s="351"/>
      <c r="AA19" s="351"/>
      <c r="AB19" s="351"/>
      <c r="AC19" s="351"/>
      <c r="AD19" s="351"/>
      <c r="AE19" s="351"/>
      <c r="BE19" s="1" t="s">
        <v>50</v>
      </c>
    </row>
    <row r="20" spans="2:57">
      <c r="C20" s="254" t="s">
        <v>51</v>
      </c>
      <c r="D20" s="237"/>
      <c r="E20" s="237"/>
      <c r="F20" s="237"/>
      <c r="G20" s="237"/>
      <c r="H20" s="255"/>
      <c r="I20" s="245" t="s">
        <v>52</v>
      </c>
      <c r="J20" s="424"/>
      <c r="K20" s="424"/>
      <c r="L20" s="424"/>
      <c r="M20" s="424"/>
      <c r="N20" s="425"/>
      <c r="O20" s="236" t="s">
        <v>53</v>
      </c>
      <c r="P20" s="237"/>
      <c r="Q20" s="237"/>
      <c r="R20" s="255"/>
      <c r="S20" s="432" t="s">
        <v>16</v>
      </c>
      <c r="T20" s="274"/>
      <c r="U20" s="274"/>
      <c r="V20" s="275"/>
      <c r="W20" s="276" t="s">
        <v>290</v>
      </c>
      <c r="X20" s="277"/>
      <c r="Y20" s="277"/>
      <c r="Z20" s="277"/>
      <c r="AA20" s="278"/>
      <c r="AB20" s="277" t="s">
        <v>289</v>
      </c>
      <c r="AC20" s="277"/>
      <c r="AD20" s="277"/>
      <c r="AE20" s="277"/>
      <c r="AF20" s="278"/>
      <c r="AG20" s="279" t="s">
        <v>54</v>
      </c>
      <c r="AH20" s="279"/>
      <c r="AI20" s="280"/>
      <c r="BE20" s="1" t="s">
        <v>55</v>
      </c>
    </row>
    <row r="21" spans="2:57">
      <c r="C21" s="256"/>
      <c r="D21" s="240"/>
      <c r="E21" s="240"/>
      <c r="F21" s="240"/>
      <c r="G21" s="240"/>
      <c r="H21" s="257"/>
      <c r="I21" s="426"/>
      <c r="J21" s="427"/>
      <c r="K21" s="427"/>
      <c r="L21" s="427"/>
      <c r="M21" s="427"/>
      <c r="N21" s="428"/>
      <c r="O21" s="239"/>
      <c r="P21" s="240"/>
      <c r="Q21" s="240"/>
      <c r="R21" s="257"/>
      <c r="S21" s="239" t="s">
        <v>56</v>
      </c>
      <c r="T21" s="240"/>
      <c r="U21" s="240"/>
      <c r="V21" s="240"/>
      <c r="W21" s="287" t="s">
        <v>287</v>
      </c>
      <c r="X21" s="288"/>
      <c r="Y21" s="288"/>
      <c r="Z21" s="288"/>
      <c r="AA21" s="289"/>
      <c r="AB21" s="288" t="s">
        <v>288</v>
      </c>
      <c r="AC21" s="288"/>
      <c r="AD21" s="288"/>
      <c r="AE21" s="288"/>
      <c r="AF21" s="288"/>
      <c r="AG21" s="269" t="s">
        <v>57</v>
      </c>
      <c r="AH21" s="269"/>
      <c r="AI21" s="270"/>
      <c r="BE21" s="1" t="s">
        <v>58</v>
      </c>
    </row>
    <row r="22" spans="2:57" ht="14.25" thickBot="1">
      <c r="C22" s="258"/>
      <c r="D22" s="243"/>
      <c r="E22" s="243"/>
      <c r="F22" s="243"/>
      <c r="G22" s="243"/>
      <c r="H22" s="259"/>
      <c r="I22" s="429"/>
      <c r="J22" s="430"/>
      <c r="K22" s="430"/>
      <c r="L22" s="430"/>
      <c r="M22" s="430"/>
      <c r="N22" s="431"/>
      <c r="O22" s="242"/>
      <c r="P22" s="243"/>
      <c r="Q22" s="243"/>
      <c r="R22" s="259"/>
      <c r="S22" s="242"/>
      <c r="T22" s="243"/>
      <c r="U22" s="243"/>
      <c r="V22" s="243"/>
      <c r="W22" s="266"/>
      <c r="X22" s="267"/>
      <c r="Y22" s="267"/>
      <c r="Z22" s="267"/>
      <c r="AA22" s="268"/>
      <c r="AB22" s="267"/>
      <c r="AC22" s="267"/>
      <c r="AD22" s="267"/>
      <c r="AE22" s="267"/>
      <c r="AF22" s="267"/>
      <c r="AG22" s="271"/>
      <c r="AH22" s="271"/>
      <c r="AI22" s="272"/>
      <c r="AL22" s="345" t="s">
        <v>59</v>
      </c>
      <c r="AM22" s="345"/>
      <c r="AN22" s="345"/>
      <c r="AO22" s="345"/>
      <c r="AP22" s="345"/>
      <c r="AQ22" s="345"/>
      <c r="BE22" s="1" t="s">
        <v>60</v>
      </c>
    </row>
    <row r="23" spans="2:57">
      <c r="C23" s="147"/>
      <c r="D23" s="147"/>
      <c r="E23" s="147"/>
      <c r="F23" s="147"/>
      <c r="G23" s="147"/>
      <c r="H23" s="147"/>
      <c r="I23" s="147"/>
      <c r="J23" s="147"/>
      <c r="K23" s="134"/>
      <c r="L23" s="134"/>
      <c r="M23" s="134"/>
      <c r="N23" s="134"/>
      <c r="O23" s="134"/>
      <c r="P23" s="134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L23" s="302" t="s">
        <v>61</v>
      </c>
      <c r="AM23" s="361"/>
      <c r="AN23" s="362"/>
      <c r="AO23" s="449" t="s">
        <v>62</v>
      </c>
      <c r="AP23" s="450"/>
      <c r="AQ23" s="450"/>
      <c r="AR23" s="450"/>
      <c r="AS23" s="450"/>
      <c r="AT23" s="451"/>
      <c r="AU23" s="449" t="s">
        <v>63</v>
      </c>
      <c r="AV23" s="450"/>
      <c r="AW23" s="450"/>
      <c r="AX23" s="450"/>
      <c r="AY23" s="450"/>
      <c r="AZ23" s="450"/>
      <c r="BA23" s="451"/>
    </row>
    <row r="24" spans="2:57" ht="23.25" customHeight="1" thickBot="1">
      <c r="C24" s="404" t="s">
        <v>64</v>
      </c>
      <c r="D24" s="405"/>
      <c r="E24" s="405"/>
      <c r="F24" s="405"/>
      <c r="G24" s="405"/>
      <c r="H24" s="405"/>
      <c r="I24" s="405"/>
      <c r="J24" s="405"/>
      <c r="K24" s="134"/>
      <c r="L24" s="134"/>
      <c r="M24" s="134"/>
      <c r="N24" s="134"/>
      <c r="O24" s="134"/>
      <c r="P24" s="134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L24" s="327" t="s">
        <v>34</v>
      </c>
      <c r="AM24" s="335"/>
      <c r="AN24" s="452"/>
      <c r="AO24" s="327" t="s">
        <v>65</v>
      </c>
      <c r="AP24" s="335"/>
      <c r="AQ24" s="335"/>
      <c r="AR24" s="335"/>
      <c r="AS24" s="335"/>
      <c r="AT24" s="452"/>
      <c r="AU24" s="327" t="s">
        <v>66</v>
      </c>
      <c r="AV24" s="335"/>
      <c r="AW24" s="335"/>
      <c r="AX24" s="335"/>
      <c r="AY24" s="335"/>
      <c r="AZ24" s="335"/>
      <c r="BA24" s="452"/>
    </row>
    <row r="25" spans="2:57" ht="13.5" customHeight="1">
      <c r="C25" s="358" t="s">
        <v>67</v>
      </c>
      <c r="D25" s="331"/>
      <c r="E25" s="331"/>
      <c r="F25" s="359"/>
      <c r="G25" s="352" t="s">
        <v>68</v>
      </c>
      <c r="H25" s="353"/>
      <c r="I25" s="353"/>
      <c r="J25" s="353"/>
      <c r="K25" s="353"/>
      <c r="L25" s="353"/>
      <c r="M25" s="353"/>
      <c r="N25" s="354"/>
      <c r="O25" s="341" t="s">
        <v>69</v>
      </c>
      <c r="P25" s="341"/>
      <c r="Q25" s="341" t="s">
        <v>70</v>
      </c>
      <c r="R25" s="341"/>
      <c r="S25" s="341" t="s">
        <v>71</v>
      </c>
      <c r="T25" s="341"/>
      <c r="U25" s="341"/>
      <c r="V25" s="341"/>
      <c r="W25" s="341"/>
      <c r="X25" s="341"/>
      <c r="Y25" s="356" t="s">
        <v>72</v>
      </c>
      <c r="Z25" s="341"/>
      <c r="AA25" s="341"/>
      <c r="AB25" s="341"/>
      <c r="AC25" s="341"/>
      <c r="AD25" s="279" t="s">
        <v>73</v>
      </c>
      <c r="AE25" s="279"/>
      <c r="AF25" s="279"/>
      <c r="AG25" s="279" t="s">
        <v>74</v>
      </c>
      <c r="AH25" s="279"/>
      <c r="AI25" s="280"/>
      <c r="AL25" s="383"/>
      <c r="AM25" s="368"/>
      <c r="AN25" s="369"/>
      <c r="AO25" s="383"/>
      <c r="AP25" s="368"/>
      <c r="AQ25" s="368"/>
      <c r="AR25" s="368"/>
      <c r="AS25" s="368"/>
      <c r="AT25" s="369"/>
      <c r="AU25" s="383"/>
      <c r="AV25" s="368"/>
      <c r="AW25" s="368"/>
      <c r="AX25" s="368"/>
      <c r="AY25" s="368"/>
      <c r="AZ25" s="368"/>
      <c r="BA25" s="369"/>
    </row>
    <row r="26" spans="2:57">
      <c r="C26" s="394"/>
      <c r="D26" s="379"/>
      <c r="E26" s="379"/>
      <c r="F26" s="393"/>
      <c r="G26" s="391" t="s">
        <v>75</v>
      </c>
      <c r="H26" s="387"/>
      <c r="I26" s="387"/>
      <c r="J26" s="388"/>
      <c r="K26" s="379" t="s">
        <v>76</v>
      </c>
      <c r="L26" s="379"/>
      <c r="M26" s="379"/>
      <c r="N26" s="393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6"/>
      <c r="AE26" s="346"/>
      <c r="AF26" s="346"/>
      <c r="AG26" s="346"/>
      <c r="AH26" s="346"/>
      <c r="AI26" s="348"/>
      <c r="AL26" s="453" t="s">
        <v>77</v>
      </c>
      <c r="AM26" s="454"/>
      <c r="AN26" s="454"/>
      <c r="AO26" s="455"/>
      <c r="AP26" s="456" t="s">
        <v>78</v>
      </c>
      <c r="AQ26" s="457"/>
      <c r="AR26" s="457"/>
      <c r="AS26" s="457"/>
      <c r="AT26" s="457"/>
      <c r="AU26" s="457"/>
      <c r="AV26" s="457"/>
      <c r="AW26" s="457"/>
      <c r="AX26" s="458"/>
    </row>
    <row r="27" spans="2:57" ht="14.25" thickBot="1">
      <c r="C27" s="394"/>
      <c r="D27" s="379"/>
      <c r="E27" s="379"/>
      <c r="F27" s="393"/>
      <c r="G27" s="392"/>
      <c r="H27" s="390"/>
      <c r="I27" s="390"/>
      <c r="J27" s="233"/>
      <c r="K27" s="390"/>
      <c r="L27" s="390"/>
      <c r="M27" s="390"/>
      <c r="N27" s="233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47"/>
      <c r="AE27" s="347"/>
      <c r="AF27" s="347"/>
      <c r="AG27" s="347"/>
      <c r="AH27" s="347"/>
      <c r="AI27" s="349"/>
    </row>
    <row r="28" spans="2:57" ht="14.25" thickBot="1">
      <c r="B28" s="2"/>
      <c r="C28" s="358" t="s">
        <v>79</v>
      </c>
      <c r="D28" s="331"/>
      <c r="E28" s="331"/>
      <c r="F28" s="359"/>
      <c r="G28" s="276" t="s">
        <v>80</v>
      </c>
      <c r="H28" s="277"/>
      <c r="I28" s="277"/>
      <c r="J28" s="278"/>
      <c r="K28" s="277" t="s">
        <v>81</v>
      </c>
      <c r="L28" s="277"/>
      <c r="M28" s="277"/>
      <c r="N28" s="278"/>
      <c r="O28" s="294">
        <v>3</v>
      </c>
      <c r="P28" s="294"/>
      <c r="Q28" s="294" t="s">
        <v>82</v>
      </c>
      <c r="R28" s="294"/>
      <c r="S28" s="297">
        <v>37828</v>
      </c>
      <c r="T28" s="297"/>
      <c r="U28" s="297"/>
      <c r="V28" s="297"/>
      <c r="W28" s="297"/>
      <c r="X28" s="297"/>
      <c r="Y28" s="281">
        <v>123456789</v>
      </c>
      <c r="Z28" s="281"/>
      <c r="AA28" s="281"/>
      <c r="AB28" s="281"/>
      <c r="AC28" s="281"/>
      <c r="AD28" s="281">
        <v>168</v>
      </c>
      <c r="AE28" s="281"/>
      <c r="AF28" s="281"/>
      <c r="AG28" s="281">
        <v>100</v>
      </c>
      <c r="AH28" s="281"/>
      <c r="AI28" s="282"/>
      <c r="AL28" s="350" t="s">
        <v>83</v>
      </c>
      <c r="AM28" s="350"/>
      <c r="AN28" s="350"/>
      <c r="AO28" s="350"/>
      <c r="AP28" s="350"/>
      <c r="AQ28" s="350"/>
      <c r="AR28" s="350"/>
    </row>
    <row r="29" spans="2:57">
      <c r="B29" s="2"/>
      <c r="C29" s="394"/>
      <c r="D29" s="379"/>
      <c r="E29" s="379"/>
      <c r="F29" s="393"/>
      <c r="G29" s="287" t="s">
        <v>84</v>
      </c>
      <c r="H29" s="288"/>
      <c r="I29" s="288"/>
      <c r="J29" s="289"/>
      <c r="K29" s="288" t="s">
        <v>85</v>
      </c>
      <c r="L29" s="288"/>
      <c r="M29" s="288"/>
      <c r="N29" s="289"/>
      <c r="O29" s="295"/>
      <c r="P29" s="295"/>
      <c r="Q29" s="295"/>
      <c r="R29" s="295"/>
      <c r="S29" s="298"/>
      <c r="T29" s="298"/>
      <c r="U29" s="298"/>
      <c r="V29" s="298"/>
      <c r="W29" s="298"/>
      <c r="X29" s="298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4"/>
      <c r="AL29" s="254" t="s">
        <v>51</v>
      </c>
      <c r="AM29" s="237"/>
      <c r="AN29" s="237"/>
      <c r="AO29" s="237"/>
      <c r="AP29" s="237"/>
      <c r="AQ29" s="255"/>
      <c r="AR29" s="245" t="s">
        <v>52</v>
      </c>
      <c r="AS29" s="246"/>
      <c r="AT29" s="246"/>
      <c r="AU29" s="246"/>
      <c r="AV29" s="246"/>
      <c r="AW29" s="247"/>
      <c r="AX29" s="236" t="s">
        <v>53</v>
      </c>
      <c r="AY29" s="237"/>
      <c r="AZ29" s="237"/>
      <c r="BA29" s="238"/>
      <c r="BB29" s="145"/>
    </row>
    <row r="30" spans="2:57" ht="14.25" thickBot="1">
      <c r="B30" s="2"/>
      <c r="C30" s="389"/>
      <c r="D30" s="390"/>
      <c r="E30" s="390"/>
      <c r="F30" s="233"/>
      <c r="G30" s="266"/>
      <c r="H30" s="267"/>
      <c r="I30" s="267"/>
      <c r="J30" s="268"/>
      <c r="K30" s="267"/>
      <c r="L30" s="267"/>
      <c r="M30" s="267"/>
      <c r="N30" s="268"/>
      <c r="O30" s="296"/>
      <c r="P30" s="296"/>
      <c r="Q30" s="296"/>
      <c r="R30" s="296"/>
      <c r="S30" s="299"/>
      <c r="T30" s="299"/>
      <c r="U30" s="299"/>
      <c r="V30" s="299"/>
      <c r="W30" s="299"/>
      <c r="X30" s="299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6"/>
      <c r="AL30" s="256"/>
      <c r="AM30" s="240"/>
      <c r="AN30" s="240"/>
      <c r="AO30" s="240"/>
      <c r="AP30" s="240"/>
      <c r="AQ30" s="257"/>
      <c r="AR30" s="248"/>
      <c r="AS30" s="249"/>
      <c r="AT30" s="249"/>
      <c r="AU30" s="249"/>
      <c r="AV30" s="249"/>
      <c r="AW30" s="250"/>
      <c r="AX30" s="239"/>
      <c r="AY30" s="240"/>
      <c r="AZ30" s="240"/>
      <c r="BA30" s="241"/>
      <c r="BB30" s="145"/>
    </row>
    <row r="31" spans="2:57" ht="14.25" thickBot="1">
      <c r="C31" s="394" t="s">
        <v>86</v>
      </c>
      <c r="D31" s="379"/>
      <c r="E31" s="379"/>
      <c r="F31" s="393"/>
      <c r="G31" s="276" t="s">
        <v>87</v>
      </c>
      <c r="H31" s="277"/>
      <c r="I31" s="277"/>
      <c r="J31" s="278"/>
      <c r="K31" s="277" t="s">
        <v>88</v>
      </c>
      <c r="L31" s="277"/>
      <c r="M31" s="277"/>
      <c r="N31" s="278"/>
      <c r="O31" s="294">
        <v>3</v>
      </c>
      <c r="P31" s="294"/>
      <c r="Q31" s="294" t="s">
        <v>82</v>
      </c>
      <c r="R31" s="294"/>
      <c r="S31" s="297">
        <v>37842</v>
      </c>
      <c r="T31" s="297"/>
      <c r="U31" s="297"/>
      <c r="V31" s="297"/>
      <c r="W31" s="297"/>
      <c r="X31" s="297"/>
      <c r="Y31" s="281">
        <v>111111111</v>
      </c>
      <c r="Z31" s="281"/>
      <c r="AA31" s="281"/>
      <c r="AB31" s="281"/>
      <c r="AC31" s="281"/>
      <c r="AD31" s="281">
        <v>167</v>
      </c>
      <c r="AE31" s="281"/>
      <c r="AF31" s="281"/>
      <c r="AG31" s="281">
        <v>98</v>
      </c>
      <c r="AH31" s="281"/>
      <c r="AI31" s="282"/>
      <c r="AL31" s="258"/>
      <c r="AM31" s="243"/>
      <c r="AN31" s="243"/>
      <c r="AO31" s="243"/>
      <c r="AP31" s="243"/>
      <c r="AQ31" s="259"/>
      <c r="AR31" s="251"/>
      <c r="AS31" s="252"/>
      <c r="AT31" s="252"/>
      <c r="AU31" s="252"/>
      <c r="AV31" s="252"/>
      <c r="AW31" s="253"/>
      <c r="AX31" s="242"/>
      <c r="AY31" s="243"/>
      <c r="AZ31" s="243"/>
      <c r="BA31" s="244"/>
      <c r="BB31" s="145"/>
    </row>
    <row r="32" spans="2:57">
      <c r="C32" s="394"/>
      <c r="D32" s="379"/>
      <c r="E32" s="379"/>
      <c r="F32" s="393"/>
      <c r="G32" s="287" t="s">
        <v>89</v>
      </c>
      <c r="H32" s="288"/>
      <c r="I32" s="288"/>
      <c r="J32" s="289"/>
      <c r="K32" s="288" t="s">
        <v>90</v>
      </c>
      <c r="L32" s="288"/>
      <c r="M32" s="288"/>
      <c r="N32" s="289"/>
      <c r="O32" s="295"/>
      <c r="P32" s="295"/>
      <c r="Q32" s="295"/>
      <c r="R32" s="295"/>
      <c r="S32" s="298"/>
      <c r="T32" s="298"/>
      <c r="U32" s="298"/>
      <c r="V32" s="298"/>
      <c r="W32" s="298"/>
      <c r="X32" s="298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4"/>
      <c r="AL32" s="273" t="s">
        <v>16</v>
      </c>
      <c r="AM32" s="274"/>
      <c r="AN32" s="274"/>
      <c r="AO32" s="275"/>
      <c r="AP32" s="276" t="s">
        <v>294</v>
      </c>
      <c r="AQ32" s="277"/>
      <c r="AR32" s="277"/>
      <c r="AS32" s="277"/>
      <c r="AT32" s="278"/>
      <c r="AU32" s="276" t="s">
        <v>295</v>
      </c>
      <c r="AV32" s="277"/>
      <c r="AW32" s="277"/>
      <c r="AX32" s="277"/>
      <c r="AY32" s="278"/>
      <c r="AZ32" s="279" t="s">
        <v>54</v>
      </c>
      <c r="BA32" s="279"/>
      <c r="BB32" s="280"/>
      <c r="BC32" s="146"/>
    </row>
    <row r="33" spans="2:55" ht="14.25" thickBot="1">
      <c r="C33" s="389"/>
      <c r="D33" s="390"/>
      <c r="E33" s="390"/>
      <c r="F33" s="233"/>
      <c r="G33" s="266"/>
      <c r="H33" s="267"/>
      <c r="I33" s="267"/>
      <c r="J33" s="268"/>
      <c r="K33" s="267"/>
      <c r="L33" s="267"/>
      <c r="M33" s="267"/>
      <c r="N33" s="268"/>
      <c r="O33" s="296"/>
      <c r="P33" s="296"/>
      <c r="Q33" s="296"/>
      <c r="R33" s="296"/>
      <c r="S33" s="299"/>
      <c r="T33" s="299"/>
      <c r="U33" s="299"/>
      <c r="V33" s="299"/>
      <c r="W33" s="299"/>
      <c r="X33" s="299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6"/>
      <c r="AL33" s="260" t="s">
        <v>56</v>
      </c>
      <c r="AM33" s="261"/>
      <c r="AN33" s="261"/>
      <c r="AO33" s="262"/>
      <c r="AP33" s="263" t="s">
        <v>292</v>
      </c>
      <c r="AQ33" s="264"/>
      <c r="AR33" s="264"/>
      <c r="AS33" s="264"/>
      <c r="AT33" s="265"/>
      <c r="AU33" s="263" t="s">
        <v>293</v>
      </c>
      <c r="AV33" s="264"/>
      <c r="AW33" s="264"/>
      <c r="AX33" s="264"/>
      <c r="AY33" s="265"/>
      <c r="AZ33" s="269" t="s">
        <v>91</v>
      </c>
      <c r="BA33" s="269"/>
      <c r="BB33" s="270"/>
      <c r="BC33" s="146"/>
    </row>
    <row r="34" spans="2:55" ht="14.25" thickBot="1">
      <c r="C34" s="358" t="s">
        <v>92</v>
      </c>
      <c r="D34" s="331"/>
      <c r="E34" s="331"/>
      <c r="F34" s="359"/>
      <c r="G34" s="276" t="s">
        <v>93</v>
      </c>
      <c r="H34" s="277"/>
      <c r="I34" s="277"/>
      <c r="J34" s="278"/>
      <c r="K34" s="277" t="s">
        <v>88</v>
      </c>
      <c r="L34" s="277"/>
      <c r="M34" s="277"/>
      <c r="N34" s="278"/>
      <c r="O34" s="294">
        <v>3</v>
      </c>
      <c r="P34" s="294"/>
      <c r="Q34" s="294">
        <v>1</v>
      </c>
      <c r="R34" s="294"/>
      <c r="S34" s="297">
        <v>37876</v>
      </c>
      <c r="T34" s="297"/>
      <c r="U34" s="297"/>
      <c r="V34" s="297"/>
      <c r="W34" s="297"/>
      <c r="X34" s="297"/>
      <c r="Y34" s="281">
        <v>222222222</v>
      </c>
      <c r="Z34" s="281"/>
      <c r="AA34" s="281"/>
      <c r="AB34" s="281"/>
      <c r="AC34" s="281"/>
      <c r="AD34" s="281">
        <v>166</v>
      </c>
      <c r="AE34" s="281"/>
      <c r="AF34" s="281"/>
      <c r="AG34" s="281">
        <v>88</v>
      </c>
      <c r="AH34" s="281"/>
      <c r="AI34" s="282"/>
      <c r="AL34" s="258"/>
      <c r="AM34" s="243"/>
      <c r="AN34" s="243"/>
      <c r="AO34" s="259"/>
      <c r="AP34" s="266"/>
      <c r="AQ34" s="267"/>
      <c r="AR34" s="267"/>
      <c r="AS34" s="267"/>
      <c r="AT34" s="268"/>
      <c r="AU34" s="266"/>
      <c r="AV34" s="267"/>
      <c r="AW34" s="267"/>
      <c r="AX34" s="267"/>
      <c r="AY34" s="268"/>
      <c r="AZ34" s="271"/>
      <c r="BA34" s="271"/>
      <c r="BB34" s="272"/>
      <c r="BC34" s="146"/>
    </row>
    <row r="35" spans="2:55">
      <c r="C35" s="394"/>
      <c r="D35" s="379"/>
      <c r="E35" s="379"/>
      <c r="F35" s="393"/>
      <c r="G35" s="287" t="s">
        <v>94</v>
      </c>
      <c r="H35" s="288"/>
      <c r="I35" s="288"/>
      <c r="J35" s="289"/>
      <c r="K35" s="288" t="s">
        <v>90</v>
      </c>
      <c r="L35" s="288"/>
      <c r="M35" s="288"/>
      <c r="N35" s="289"/>
      <c r="O35" s="295"/>
      <c r="P35" s="295"/>
      <c r="Q35" s="295"/>
      <c r="R35" s="295"/>
      <c r="S35" s="298"/>
      <c r="T35" s="298"/>
      <c r="U35" s="298"/>
      <c r="V35" s="298"/>
      <c r="W35" s="298"/>
      <c r="X35" s="298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4"/>
    </row>
    <row r="36" spans="2:55" ht="14.25" thickBot="1">
      <c r="C36" s="389"/>
      <c r="D36" s="390"/>
      <c r="E36" s="390"/>
      <c r="F36" s="233"/>
      <c r="G36" s="266"/>
      <c r="H36" s="267"/>
      <c r="I36" s="267"/>
      <c r="J36" s="268"/>
      <c r="K36" s="267"/>
      <c r="L36" s="267"/>
      <c r="M36" s="267"/>
      <c r="N36" s="268"/>
      <c r="O36" s="296"/>
      <c r="P36" s="296"/>
      <c r="Q36" s="296"/>
      <c r="R36" s="296"/>
      <c r="S36" s="299"/>
      <c r="T36" s="299"/>
      <c r="U36" s="299"/>
      <c r="V36" s="299"/>
      <c r="W36" s="299"/>
      <c r="X36" s="299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6"/>
    </row>
    <row r="37" spans="2:55">
      <c r="C37" s="394" t="s">
        <v>95</v>
      </c>
      <c r="D37" s="379"/>
      <c r="E37" s="379"/>
      <c r="F37" s="393"/>
      <c r="G37" s="276" t="s">
        <v>96</v>
      </c>
      <c r="H37" s="277"/>
      <c r="I37" s="277"/>
      <c r="J37" s="278"/>
      <c r="K37" s="277" t="s">
        <v>97</v>
      </c>
      <c r="L37" s="277"/>
      <c r="M37" s="277"/>
      <c r="N37" s="278"/>
      <c r="O37" s="294">
        <v>2</v>
      </c>
      <c r="P37" s="294"/>
      <c r="Q37" s="294">
        <v>1</v>
      </c>
      <c r="R37" s="294"/>
      <c r="S37" s="297">
        <v>38112</v>
      </c>
      <c r="T37" s="297"/>
      <c r="U37" s="297"/>
      <c r="V37" s="297"/>
      <c r="W37" s="297"/>
      <c r="X37" s="297"/>
      <c r="Y37" s="281">
        <v>333333333</v>
      </c>
      <c r="Z37" s="281"/>
      <c r="AA37" s="281"/>
      <c r="AB37" s="281"/>
      <c r="AC37" s="281"/>
      <c r="AD37" s="281">
        <v>165</v>
      </c>
      <c r="AE37" s="281"/>
      <c r="AF37" s="281"/>
      <c r="AG37" s="281">
        <v>80</v>
      </c>
      <c r="AH37" s="281"/>
      <c r="AI37" s="282"/>
    </row>
    <row r="38" spans="2:55">
      <c r="C38" s="394"/>
      <c r="D38" s="379"/>
      <c r="E38" s="379"/>
      <c r="F38" s="393"/>
      <c r="G38" s="287" t="s">
        <v>98</v>
      </c>
      <c r="H38" s="288"/>
      <c r="I38" s="288"/>
      <c r="J38" s="289"/>
      <c r="K38" s="288" t="s">
        <v>99</v>
      </c>
      <c r="L38" s="288"/>
      <c r="M38" s="288"/>
      <c r="N38" s="289"/>
      <c r="O38" s="295"/>
      <c r="P38" s="295"/>
      <c r="Q38" s="295"/>
      <c r="R38" s="295"/>
      <c r="S38" s="298"/>
      <c r="T38" s="298"/>
      <c r="U38" s="298"/>
      <c r="V38" s="298"/>
      <c r="W38" s="298"/>
      <c r="X38" s="298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4"/>
    </row>
    <row r="39" spans="2:55" ht="14.25" thickBot="1">
      <c r="C39" s="389"/>
      <c r="D39" s="390"/>
      <c r="E39" s="390"/>
      <c r="F39" s="233"/>
      <c r="G39" s="266"/>
      <c r="H39" s="267"/>
      <c r="I39" s="267"/>
      <c r="J39" s="268"/>
      <c r="K39" s="267"/>
      <c r="L39" s="267"/>
      <c r="M39" s="267"/>
      <c r="N39" s="268"/>
      <c r="O39" s="296"/>
      <c r="P39" s="296"/>
      <c r="Q39" s="296"/>
      <c r="R39" s="296"/>
      <c r="S39" s="299"/>
      <c r="T39" s="299"/>
      <c r="U39" s="299"/>
      <c r="V39" s="299"/>
      <c r="W39" s="299"/>
      <c r="X39" s="299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6"/>
    </row>
    <row r="40" spans="2:55">
      <c r="B40" s="2"/>
      <c r="C40" s="358" t="s">
        <v>100</v>
      </c>
      <c r="D40" s="331"/>
      <c r="E40" s="331"/>
      <c r="F40" s="359"/>
      <c r="G40" s="276" t="s">
        <v>101</v>
      </c>
      <c r="H40" s="277"/>
      <c r="I40" s="277"/>
      <c r="J40" s="278"/>
      <c r="K40" s="277" t="s">
        <v>102</v>
      </c>
      <c r="L40" s="277"/>
      <c r="M40" s="277"/>
      <c r="N40" s="278"/>
      <c r="O40" s="294">
        <v>2</v>
      </c>
      <c r="P40" s="294"/>
      <c r="Q40" s="294">
        <v>1</v>
      </c>
      <c r="R40" s="294"/>
      <c r="S40" s="297">
        <v>38160</v>
      </c>
      <c r="T40" s="297"/>
      <c r="U40" s="297"/>
      <c r="V40" s="297"/>
      <c r="W40" s="297"/>
      <c r="X40" s="297"/>
      <c r="Y40" s="281">
        <v>444444444</v>
      </c>
      <c r="Z40" s="281"/>
      <c r="AA40" s="281"/>
      <c r="AB40" s="281"/>
      <c r="AC40" s="281"/>
      <c r="AD40" s="281">
        <v>170</v>
      </c>
      <c r="AE40" s="281"/>
      <c r="AF40" s="281"/>
      <c r="AG40" s="281">
        <v>78</v>
      </c>
      <c r="AH40" s="281"/>
      <c r="AI40" s="282"/>
    </row>
    <row r="41" spans="2:55">
      <c r="B41" s="2"/>
      <c r="C41" s="394"/>
      <c r="D41" s="379"/>
      <c r="E41" s="379"/>
      <c r="F41" s="393"/>
      <c r="G41" s="287" t="s">
        <v>103</v>
      </c>
      <c r="H41" s="288"/>
      <c r="I41" s="288"/>
      <c r="J41" s="289"/>
      <c r="K41" s="288" t="s">
        <v>104</v>
      </c>
      <c r="L41" s="288"/>
      <c r="M41" s="288"/>
      <c r="N41" s="289"/>
      <c r="O41" s="295"/>
      <c r="P41" s="295"/>
      <c r="Q41" s="295"/>
      <c r="R41" s="295"/>
      <c r="S41" s="298"/>
      <c r="T41" s="298"/>
      <c r="U41" s="298"/>
      <c r="V41" s="298"/>
      <c r="W41" s="298"/>
      <c r="X41" s="298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4"/>
    </row>
    <row r="42" spans="2:55" ht="14.25" thickBot="1">
      <c r="B42" s="2"/>
      <c r="C42" s="389"/>
      <c r="D42" s="390"/>
      <c r="E42" s="390"/>
      <c r="F42" s="233"/>
      <c r="G42" s="266"/>
      <c r="H42" s="267"/>
      <c r="I42" s="267"/>
      <c r="J42" s="268"/>
      <c r="K42" s="267"/>
      <c r="L42" s="267"/>
      <c r="M42" s="267"/>
      <c r="N42" s="268"/>
      <c r="O42" s="296"/>
      <c r="P42" s="296"/>
      <c r="Q42" s="296"/>
      <c r="R42" s="296"/>
      <c r="S42" s="299"/>
      <c r="T42" s="299"/>
      <c r="U42" s="299"/>
      <c r="V42" s="299"/>
      <c r="W42" s="299"/>
      <c r="X42" s="299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6"/>
    </row>
    <row r="43" spans="2:55" ht="14.25" thickBot="1">
      <c r="B43" s="2"/>
      <c r="C43" s="394" t="s">
        <v>105</v>
      </c>
      <c r="D43" s="379"/>
      <c r="E43" s="379"/>
      <c r="F43" s="393"/>
      <c r="G43" s="276" t="s">
        <v>106</v>
      </c>
      <c r="H43" s="277"/>
      <c r="I43" s="277"/>
      <c r="J43" s="278"/>
      <c r="K43" s="277" t="s">
        <v>107</v>
      </c>
      <c r="L43" s="277"/>
      <c r="M43" s="277"/>
      <c r="N43" s="278"/>
      <c r="O43" s="294">
        <v>2</v>
      </c>
      <c r="P43" s="294"/>
      <c r="Q43" s="294" t="s">
        <v>108</v>
      </c>
      <c r="R43" s="294"/>
      <c r="S43" s="297">
        <v>38200</v>
      </c>
      <c r="T43" s="297"/>
      <c r="U43" s="297"/>
      <c r="V43" s="297"/>
      <c r="W43" s="297"/>
      <c r="X43" s="297"/>
      <c r="Y43" s="281">
        <v>555555555</v>
      </c>
      <c r="Z43" s="281"/>
      <c r="AA43" s="281"/>
      <c r="AB43" s="281"/>
      <c r="AC43" s="281"/>
      <c r="AD43" s="281">
        <v>168</v>
      </c>
      <c r="AE43" s="281"/>
      <c r="AF43" s="281"/>
      <c r="AG43" s="281">
        <v>65</v>
      </c>
      <c r="AH43" s="281"/>
      <c r="AI43" s="282"/>
      <c r="AM43" s="1" t="s">
        <v>109</v>
      </c>
    </row>
    <row r="44" spans="2:55">
      <c r="B44" s="2"/>
      <c r="C44" s="394"/>
      <c r="D44" s="379"/>
      <c r="E44" s="379"/>
      <c r="F44" s="393"/>
      <c r="G44" s="287" t="s">
        <v>110</v>
      </c>
      <c r="H44" s="288"/>
      <c r="I44" s="288"/>
      <c r="J44" s="289"/>
      <c r="K44" s="288" t="s">
        <v>111</v>
      </c>
      <c r="L44" s="288"/>
      <c r="M44" s="288"/>
      <c r="N44" s="289"/>
      <c r="O44" s="295"/>
      <c r="P44" s="295"/>
      <c r="Q44" s="295"/>
      <c r="R44" s="295"/>
      <c r="S44" s="298"/>
      <c r="T44" s="298"/>
      <c r="U44" s="298"/>
      <c r="V44" s="298"/>
      <c r="W44" s="298"/>
      <c r="X44" s="298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4"/>
      <c r="AM44" s="225" t="s">
        <v>112</v>
      </c>
      <c r="AN44" s="226"/>
      <c r="AO44" s="226"/>
      <c r="AP44" s="226" t="s">
        <v>113</v>
      </c>
      <c r="AQ44" s="226"/>
      <c r="AR44" s="227"/>
      <c r="AS44" s="228" t="s">
        <v>114</v>
      </c>
      <c r="AT44" s="226"/>
      <c r="AU44" s="229"/>
    </row>
    <row r="45" spans="2:55" ht="14.25" thickBot="1">
      <c r="B45" s="2"/>
      <c r="C45" s="389"/>
      <c r="D45" s="390"/>
      <c r="E45" s="390"/>
      <c r="F45" s="233"/>
      <c r="G45" s="266"/>
      <c r="H45" s="267"/>
      <c r="I45" s="267"/>
      <c r="J45" s="268"/>
      <c r="K45" s="267"/>
      <c r="L45" s="267"/>
      <c r="M45" s="267"/>
      <c r="N45" s="268"/>
      <c r="O45" s="296"/>
      <c r="P45" s="296"/>
      <c r="Q45" s="296"/>
      <c r="R45" s="296"/>
      <c r="S45" s="299"/>
      <c r="T45" s="299"/>
      <c r="U45" s="299"/>
      <c r="V45" s="299"/>
      <c r="W45" s="299"/>
      <c r="X45" s="299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6"/>
      <c r="AM45" s="230">
        <v>7</v>
      </c>
      <c r="AN45" s="231"/>
      <c r="AO45" s="231"/>
      <c r="AP45" s="231">
        <v>3</v>
      </c>
      <c r="AQ45" s="231"/>
      <c r="AR45" s="232"/>
      <c r="AS45" s="233">
        <f>AM45+AP45</f>
        <v>10</v>
      </c>
      <c r="AT45" s="234"/>
      <c r="AU45" s="235"/>
    </row>
    <row r="46" spans="2:55">
      <c r="B46" s="2"/>
      <c r="C46" s="394" t="s">
        <v>105</v>
      </c>
      <c r="D46" s="379"/>
      <c r="E46" s="379"/>
      <c r="F46" s="393"/>
      <c r="G46" s="276" t="s">
        <v>115</v>
      </c>
      <c r="H46" s="277"/>
      <c r="I46" s="277"/>
      <c r="J46" s="278"/>
      <c r="K46" s="277" t="s">
        <v>116</v>
      </c>
      <c r="L46" s="277"/>
      <c r="M46" s="277"/>
      <c r="N46" s="278"/>
      <c r="O46" s="294">
        <v>2</v>
      </c>
      <c r="P46" s="294"/>
      <c r="Q46" s="294" t="s">
        <v>108</v>
      </c>
      <c r="R46" s="294"/>
      <c r="S46" s="297">
        <v>38322</v>
      </c>
      <c r="T46" s="297"/>
      <c r="U46" s="297"/>
      <c r="V46" s="297"/>
      <c r="W46" s="297"/>
      <c r="X46" s="297"/>
      <c r="Y46" s="281">
        <v>666666666</v>
      </c>
      <c r="Z46" s="281"/>
      <c r="AA46" s="281"/>
      <c r="AB46" s="281"/>
      <c r="AC46" s="281"/>
      <c r="AD46" s="281">
        <v>160</v>
      </c>
      <c r="AE46" s="281"/>
      <c r="AF46" s="281"/>
      <c r="AG46" s="281">
        <v>70</v>
      </c>
      <c r="AH46" s="281"/>
      <c r="AI46" s="282"/>
    </row>
    <row r="47" spans="2:55">
      <c r="B47" s="2"/>
      <c r="C47" s="394"/>
      <c r="D47" s="379"/>
      <c r="E47" s="379"/>
      <c r="F47" s="393"/>
      <c r="G47" s="287" t="s">
        <v>117</v>
      </c>
      <c r="H47" s="288"/>
      <c r="I47" s="288"/>
      <c r="J47" s="289"/>
      <c r="K47" s="288" t="s">
        <v>118</v>
      </c>
      <c r="L47" s="288"/>
      <c r="M47" s="288"/>
      <c r="N47" s="289"/>
      <c r="O47" s="295"/>
      <c r="P47" s="295"/>
      <c r="Q47" s="295"/>
      <c r="R47" s="295"/>
      <c r="S47" s="298"/>
      <c r="T47" s="298"/>
      <c r="U47" s="298"/>
      <c r="V47" s="298"/>
      <c r="W47" s="298"/>
      <c r="X47" s="298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4"/>
    </row>
    <row r="48" spans="2:55" ht="14.25" thickBot="1">
      <c r="B48" s="2"/>
      <c r="C48" s="389"/>
      <c r="D48" s="390"/>
      <c r="E48" s="390"/>
      <c r="F48" s="233"/>
      <c r="G48" s="266"/>
      <c r="H48" s="267"/>
      <c r="I48" s="267"/>
      <c r="J48" s="268"/>
      <c r="K48" s="267"/>
      <c r="L48" s="267"/>
      <c r="M48" s="267"/>
      <c r="N48" s="268"/>
      <c r="O48" s="296"/>
      <c r="P48" s="296"/>
      <c r="Q48" s="296"/>
      <c r="R48" s="296"/>
      <c r="S48" s="299"/>
      <c r="T48" s="299"/>
      <c r="U48" s="299"/>
      <c r="V48" s="299"/>
      <c r="W48" s="299"/>
      <c r="X48" s="299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6"/>
    </row>
    <row r="49" spans="3:35">
      <c r="AB49" s="1" t="s">
        <v>119</v>
      </c>
    </row>
    <row r="51" spans="3:35" ht="27" customHeight="1">
      <c r="C51" s="423" t="s">
        <v>120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</row>
    <row r="53" spans="3:35">
      <c r="C53" s="415" t="s">
        <v>121</v>
      </c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</row>
    <row r="55" spans="3:35">
      <c r="D55" s="415" t="s">
        <v>122</v>
      </c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</row>
    <row r="57" spans="3:35">
      <c r="F57" s="420">
        <v>2019</v>
      </c>
      <c r="G57" s="421"/>
      <c r="H57" s="422"/>
      <c r="I57" s="148" t="s">
        <v>123</v>
      </c>
      <c r="J57" s="295">
        <v>4</v>
      </c>
      <c r="K57" s="295"/>
      <c r="L57" s="148" t="s">
        <v>124</v>
      </c>
      <c r="M57" s="295">
        <v>3</v>
      </c>
      <c r="N57" s="295"/>
      <c r="O57" s="148" t="s">
        <v>125</v>
      </c>
      <c r="P57" s="148"/>
      <c r="Q57" s="148"/>
      <c r="R57" s="148"/>
      <c r="S57" s="148"/>
    </row>
    <row r="59" spans="3:35">
      <c r="O59" s="416" t="s">
        <v>20</v>
      </c>
      <c r="P59" s="416"/>
      <c r="Q59" s="416"/>
      <c r="R59" s="416"/>
      <c r="S59" s="343" t="s">
        <v>291</v>
      </c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</row>
    <row r="61" spans="3:35">
      <c r="O61" s="416" t="s">
        <v>126</v>
      </c>
      <c r="P61" s="416"/>
      <c r="Q61" s="416"/>
      <c r="R61" s="416"/>
      <c r="T61" s="417" t="s">
        <v>296</v>
      </c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9"/>
      <c r="AF61" s="148" t="s">
        <v>127</v>
      </c>
      <c r="AG61" s="148"/>
      <c r="AH61" s="148"/>
    </row>
    <row r="63" spans="3:35" ht="25.5" customHeight="1" thickBot="1">
      <c r="C63" s="395" t="s">
        <v>128</v>
      </c>
      <c r="D63" s="396"/>
      <c r="E63" s="396"/>
      <c r="F63" s="396"/>
      <c r="G63" s="396"/>
      <c r="H63" s="396"/>
      <c r="I63" s="396"/>
      <c r="J63" s="396"/>
    </row>
    <row r="64" spans="3:35">
      <c r="C64" s="358" t="s">
        <v>67</v>
      </c>
      <c r="D64" s="331"/>
      <c r="E64" s="331"/>
      <c r="F64" s="359"/>
      <c r="G64" s="352" t="s">
        <v>68</v>
      </c>
      <c r="H64" s="353"/>
      <c r="I64" s="353"/>
      <c r="J64" s="353"/>
      <c r="K64" s="353"/>
      <c r="L64" s="353"/>
      <c r="M64" s="353"/>
      <c r="N64" s="354"/>
      <c r="O64" s="341" t="s">
        <v>69</v>
      </c>
      <c r="P64" s="341"/>
      <c r="Q64" s="341" t="s">
        <v>70</v>
      </c>
      <c r="R64" s="341"/>
      <c r="S64" s="341" t="s">
        <v>71</v>
      </c>
      <c r="T64" s="341"/>
      <c r="U64" s="341"/>
      <c r="V64" s="341"/>
      <c r="W64" s="341"/>
      <c r="X64" s="341"/>
      <c r="Y64" s="356" t="s">
        <v>72</v>
      </c>
      <c r="Z64" s="341"/>
      <c r="AA64" s="341"/>
      <c r="AB64" s="341"/>
      <c r="AC64" s="341"/>
      <c r="AD64" s="279" t="s">
        <v>73</v>
      </c>
      <c r="AE64" s="279"/>
      <c r="AF64" s="279"/>
      <c r="AG64" s="279" t="s">
        <v>74</v>
      </c>
      <c r="AH64" s="279"/>
      <c r="AI64" s="280"/>
    </row>
    <row r="65" spans="2:35">
      <c r="C65" s="394"/>
      <c r="D65" s="379"/>
      <c r="E65" s="379"/>
      <c r="F65" s="393"/>
      <c r="G65" s="391" t="s">
        <v>75</v>
      </c>
      <c r="H65" s="387"/>
      <c r="I65" s="387"/>
      <c r="J65" s="388"/>
      <c r="K65" s="379" t="s">
        <v>76</v>
      </c>
      <c r="L65" s="379"/>
      <c r="M65" s="379"/>
      <c r="N65" s="393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6"/>
      <c r="AE65" s="346"/>
      <c r="AF65" s="346"/>
      <c r="AG65" s="346"/>
      <c r="AH65" s="346"/>
      <c r="AI65" s="348"/>
    </row>
    <row r="66" spans="2:35" ht="14.25" thickBot="1">
      <c r="C66" s="394"/>
      <c r="D66" s="379"/>
      <c r="E66" s="379"/>
      <c r="F66" s="393"/>
      <c r="G66" s="392"/>
      <c r="H66" s="390"/>
      <c r="I66" s="390"/>
      <c r="J66" s="233"/>
      <c r="K66" s="390"/>
      <c r="L66" s="390"/>
      <c r="M66" s="390"/>
      <c r="N66" s="233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47"/>
      <c r="AE66" s="347"/>
      <c r="AF66" s="347"/>
      <c r="AG66" s="347"/>
      <c r="AH66" s="347"/>
      <c r="AI66" s="349"/>
    </row>
    <row r="67" spans="2:35">
      <c r="B67" s="2"/>
      <c r="C67" s="358" t="s">
        <v>79</v>
      </c>
      <c r="D67" s="331"/>
      <c r="E67" s="331"/>
      <c r="F67" s="359"/>
      <c r="G67" s="276" t="s">
        <v>129</v>
      </c>
      <c r="H67" s="277"/>
      <c r="I67" s="277"/>
      <c r="J67" s="278"/>
      <c r="K67" s="277" t="s">
        <v>130</v>
      </c>
      <c r="L67" s="277"/>
      <c r="M67" s="277"/>
      <c r="N67" s="278"/>
      <c r="O67" s="294">
        <v>3</v>
      </c>
      <c r="P67" s="294"/>
      <c r="Q67" s="245" t="s">
        <v>108</v>
      </c>
      <c r="R67" s="247"/>
      <c r="S67" s="297">
        <v>37904</v>
      </c>
      <c r="T67" s="297"/>
      <c r="U67" s="297"/>
      <c r="V67" s="297"/>
      <c r="W67" s="297"/>
      <c r="X67" s="297"/>
      <c r="Y67" s="281">
        <v>987654321</v>
      </c>
      <c r="Z67" s="281"/>
      <c r="AA67" s="281"/>
      <c r="AB67" s="281"/>
      <c r="AC67" s="281"/>
      <c r="AD67" s="281">
        <v>150</v>
      </c>
      <c r="AE67" s="281"/>
      <c r="AF67" s="281"/>
      <c r="AG67" s="281">
        <v>75</v>
      </c>
      <c r="AH67" s="281"/>
      <c r="AI67" s="282"/>
    </row>
    <row r="68" spans="2:35">
      <c r="B68" s="2"/>
      <c r="C68" s="394"/>
      <c r="D68" s="379"/>
      <c r="E68" s="379"/>
      <c r="F68" s="393"/>
      <c r="G68" s="287" t="s">
        <v>131</v>
      </c>
      <c r="H68" s="288"/>
      <c r="I68" s="288"/>
      <c r="J68" s="289"/>
      <c r="K68" s="288" t="s">
        <v>132</v>
      </c>
      <c r="L68" s="288"/>
      <c r="M68" s="288"/>
      <c r="N68" s="289"/>
      <c r="O68" s="295"/>
      <c r="P68" s="295"/>
      <c r="Q68" s="248"/>
      <c r="R68" s="250"/>
      <c r="S68" s="298"/>
      <c r="T68" s="298"/>
      <c r="U68" s="298"/>
      <c r="V68" s="298"/>
      <c r="W68" s="298"/>
      <c r="X68" s="298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4"/>
    </row>
    <row r="69" spans="2:35" ht="14.25" thickBot="1">
      <c r="B69" s="2"/>
      <c r="C69" s="389"/>
      <c r="D69" s="390"/>
      <c r="E69" s="390"/>
      <c r="F69" s="233"/>
      <c r="G69" s="266"/>
      <c r="H69" s="267"/>
      <c r="I69" s="267"/>
      <c r="J69" s="268"/>
      <c r="K69" s="267"/>
      <c r="L69" s="267"/>
      <c r="M69" s="267"/>
      <c r="N69" s="268"/>
      <c r="O69" s="296"/>
      <c r="P69" s="296"/>
      <c r="Q69" s="251"/>
      <c r="R69" s="253"/>
      <c r="S69" s="299"/>
      <c r="T69" s="299"/>
      <c r="U69" s="299"/>
      <c r="V69" s="299"/>
      <c r="W69" s="299"/>
      <c r="X69" s="299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6"/>
    </row>
    <row r="70" spans="2:35">
      <c r="C70" s="358" t="s">
        <v>92</v>
      </c>
      <c r="D70" s="331"/>
      <c r="E70" s="331"/>
      <c r="F70" s="359"/>
      <c r="G70" s="276" t="s">
        <v>133</v>
      </c>
      <c r="H70" s="277"/>
      <c r="I70" s="277"/>
      <c r="J70" s="278"/>
      <c r="K70" s="277" t="s">
        <v>134</v>
      </c>
      <c r="L70" s="277"/>
      <c r="M70" s="277"/>
      <c r="N70" s="278"/>
      <c r="O70" s="294">
        <v>2</v>
      </c>
      <c r="P70" s="294"/>
      <c r="Q70" s="294" t="s">
        <v>108</v>
      </c>
      <c r="R70" s="294"/>
      <c r="S70" s="297">
        <v>38173</v>
      </c>
      <c r="T70" s="297"/>
      <c r="U70" s="297"/>
      <c r="V70" s="297"/>
      <c r="W70" s="297"/>
      <c r="X70" s="297"/>
      <c r="Y70" s="281">
        <v>111222333</v>
      </c>
      <c r="Z70" s="281"/>
      <c r="AA70" s="281"/>
      <c r="AB70" s="281"/>
      <c r="AC70" s="281"/>
      <c r="AD70" s="281">
        <v>148</v>
      </c>
      <c r="AE70" s="281"/>
      <c r="AF70" s="281"/>
      <c r="AG70" s="406">
        <v>55</v>
      </c>
      <c r="AH70" s="407"/>
      <c r="AI70" s="408"/>
    </row>
    <row r="71" spans="2:35">
      <c r="C71" s="394"/>
      <c r="D71" s="379"/>
      <c r="E71" s="379"/>
      <c r="F71" s="393"/>
      <c r="G71" s="287" t="s">
        <v>135</v>
      </c>
      <c r="H71" s="288"/>
      <c r="I71" s="288"/>
      <c r="J71" s="289"/>
      <c r="K71" s="288" t="s">
        <v>136</v>
      </c>
      <c r="L71" s="288"/>
      <c r="M71" s="288"/>
      <c r="N71" s="289"/>
      <c r="O71" s="295"/>
      <c r="P71" s="295"/>
      <c r="Q71" s="295"/>
      <c r="R71" s="295"/>
      <c r="S71" s="298"/>
      <c r="T71" s="298"/>
      <c r="U71" s="298"/>
      <c r="V71" s="298"/>
      <c r="W71" s="298"/>
      <c r="X71" s="298"/>
      <c r="Y71" s="283"/>
      <c r="Z71" s="283"/>
      <c r="AA71" s="283"/>
      <c r="AB71" s="283"/>
      <c r="AC71" s="283"/>
      <c r="AD71" s="283"/>
      <c r="AE71" s="283"/>
      <c r="AF71" s="283"/>
      <c r="AG71" s="409"/>
      <c r="AH71" s="410"/>
      <c r="AI71" s="411"/>
    </row>
    <row r="72" spans="2:35" ht="14.25" thickBot="1">
      <c r="C72" s="389"/>
      <c r="D72" s="390"/>
      <c r="E72" s="390"/>
      <c r="F72" s="233"/>
      <c r="G72" s="266"/>
      <c r="H72" s="267"/>
      <c r="I72" s="267"/>
      <c r="J72" s="268"/>
      <c r="K72" s="267"/>
      <c r="L72" s="267"/>
      <c r="M72" s="267"/>
      <c r="N72" s="268"/>
      <c r="O72" s="296"/>
      <c r="P72" s="296"/>
      <c r="Q72" s="296"/>
      <c r="R72" s="296"/>
      <c r="S72" s="299"/>
      <c r="T72" s="299"/>
      <c r="U72" s="299"/>
      <c r="V72" s="299"/>
      <c r="W72" s="299"/>
      <c r="X72" s="299"/>
      <c r="Y72" s="285"/>
      <c r="Z72" s="285"/>
      <c r="AA72" s="285"/>
      <c r="AB72" s="285"/>
      <c r="AC72" s="285"/>
      <c r="AD72" s="285"/>
      <c r="AE72" s="285"/>
      <c r="AF72" s="285"/>
      <c r="AG72" s="412"/>
      <c r="AH72" s="413"/>
      <c r="AI72" s="414"/>
    </row>
    <row r="73" spans="2:35">
      <c r="B73" s="2"/>
      <c r="C73" s="358" t="s">
        <v>100</v>
      </c>
      <c r="D73" s="331"/>
      <c r="E73" s="331"/>
      <c r="F73" s="359"/>
      <c r="G73" s="276" t="s">
        <v>137</v>
      </c>
      <c r="H73" s="277"/>
      <c r="I73" s="277"/>
      <c r="J73" s="278"/>
      <c r="K73" s="277" t="s">
        <v>138</v>
      </c>
      <c r="L73" s="277"/>
      <c r="M73" s="277"/>
      <c r="N73" s="278"/>
      <c r="O73" s="294">
        <v>2</v>
      </c>
      <c r="P73" s="294"/>
      <c r="Q73" s="294">
        <v>1</v>
      </c>
      <c r="R73" s="294"/>
      <c r="S73" s="297">
        <v>38149</v>
      </c>
      <c r="T73" s="297"/>
      <c r="U73" s="297"/>
      <c r="V73" s="297"/>
      <c r="W73" s="297"/>
      <c r="X73" s="297"/>
      <c r="Y73" s="281">
        <v>222333444</v>
      </c>
      <c r="Z73" s="281"/>
      <c r="AA73" s="281"/>
      <c r="AB73" s="281"/>
      <c r="AC73" s="281"/>
      <c r="AD73" s="281">
        <v>146</v>
      </c>
      <c r="AE73" s="281"/>
      <c r="AF73" s="281"/>
      <c r="AG73" s="281">
        <v>51</v>
      </c>
      <c r="AH73" s="281"/>
      <c r="AI73" s="282"/>
    </row>
    <row r="74" spans="2:35">
      <c r="B74" s="2"/>
      <c r="C74" s="394"/>
      <c r="D74" s="379"/>
      <c r="E74" s="379"/>
      <c r="F74" s="393"/>
      <c r="G74" s="287" t="s">
        <v>139</v>
      </c>
      <c r="H74" s="288"/>
      <c r="I74" s="288"/>
      <c r="J74" s="289"/>
      <c r="K74" s="288" t="s">
        <v>140</v>
      </c>
      <c r="L74" s="288"/>
      <c r="M74" s="288"/>
      <c r="N74" s="289"/>
      <c r="O74" s="295"/>
      <c r="P74" s="295"/>
      <c r="Q74" s="295"/>
      <c r="R74" s="295"/>
      <c r="S74" s="298"/>
      <c r="T74" s="298"/>
      <c r="U74" s="298"/>
      <c r="V74" s="298"/>
      <c r="W74" s="298"/>
      <c r="X74" s="298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4"/>
    </row>
    <row r="75" spans="2:35" ht="14.25" thickBot="1">
      <c r="B75" s="2"/>
      <c r="C75" s="389"/>
      <c r="D75" s="390"/>
      <c r="E75" s="390"/>
      <c r="F75" s="233"/>
      <c r="G75" s="266"/>
      <c r="H75" s="267"/>
      <c r="I75" s="267"/>
      <c r="J75" s="268"/>
      <c r="K75" s="267"/>
      <c r="L75" s="267"/>
      <c r="M75" s="267"/>
      <c r="N75" s="268"/>
      <c r="O75" s="296"/>
      <c r="P75" s="296"/>
      <c r="Q75" s="296"/>
      <c r="R75" s="296"/>
      <c r="S75" s="299"/>
      <c r="T75" s="299"/>
      <c r="U75" s="299"/>
      <c r="V75" s="299"/>
      <c r="W75" s="299"/>
      <c r="X75" s="299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6"/>
    </row>
    <row r="76" spans="2:35">
      <c r="B76" s="2"/>
      <c r="C76" s="394" t="s">
        <v>105</v>
      </c>
      <c r="D76" s="379"/>
      <c r="E76" s="379"/>
      <c r="F76" s="393"/>
      <c r="G76" s="276"/>
      <c r="H76" s="277"/>
      <c r="I76" s="277"/>
      <c r="J76" s="278"/>
      <c r="K76" s="277"/>
      <c r="L76" s="277"/>
      <c r="M76" s="277"/>
      <c r="N76" s="278"/>
      <c r="O76" s="294"/>
      <c r="P76" s="294"/>
      <c r="Q76" s="294"/>
      <c r="R76" s="294"/>
      <c r="S76" s="297"/>
      <c r="T76" s="297"/>
      <c r="U76" s="297"/>
      <c r="V76" s="297"/>
      <c r="W76" s="297"/>
      <c r="X76" s="297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2"/>
    </row>
    <row r="77" spans="2:35">
      <c r="B77" s="2"/>
      <c r="C77" s="394"/>
      <c r="D77" s="379"/>
      <c r="E77" s="379"/>
      <c r="F77" s="393"/>
      <c r="G77" s="287"/>
      <c r="H77" s="288"/>
      <c r="I77" s="288"/>
      <c r="J77" s="289"/>
      <c r="K77" s="288"/>
      <c r="L77" s="288"/>
      <c r="M77" s="288"/>
      <c r="N77" s="289"/>
      <c r="O77" s="295"/>
      <c r="P77" s="295"/>
      <c r="Q77" s="295"/>
      <c r="R77" s="295"/>
      <c r="S77" s="298"/>
      <c r="T77" s="298"/>
      <c r="U77" s="298"/>
      <c r="V77" s="298"/>
      <c r="W77" s="298"/>
      <c r="X77" s="298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4"/>
    </row>
    <row r="78" spans="2:35" ht="14.25" thickBot="1">
      <c r="B78" s="2"/>
      <c r="C78" s="389"/>
      <c r="D78" s="390"/>
      <c r="E78" s="390"/>
      <c r="F78" s="233"/>
      <c r="G78" s="266"/>
      <c r="H78" s="267"/>
      <c r="I78" s="267"/>
      <c r="J78" s="268"/>
      <c r="K78" s="267"/>
      <c r="L78" s="267"/>
      <c r="M78" s="267"/>
      <c r="N78" s="268"/>
      <c r="O78" s="296"/>
      <c r="P78" s="296"/>
      <c r="Q78" s="296"/>
      <c r="R78" s="296"/>
      <c r="S78" s="299"/>
      <c r="T78" s="299"/>
      <c r="U78" s="299"/>
      <c r="V78" s="299"/>
      <c r="W78" s="299"/>
      <c r="X78" s="299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6"/>
    </row>
    <row r="79" spans="2:35">
      <c r="AB79" s="1" t="s">
        <v>119</v>
      </c>
    </row>
    <row r="81" spans="2:39" ht="25.5" customHeight="1" thickBot="1">
      <c r="C81" s="404" t="s">
        <v>141</v>
      </c>
      <c r="D81" s="405"/>
      <c r="E81" s="405"/>
      <c r="F81" s="405"/>
      <c r="G81" s="405"/>
      <c r="H81" s="405"/>
      <c r="I81" s="405"/>
      <c r="J81" s="405"/>
      <c r="K81" s="397"/>
      <c r="L81" s="397"/>
      <c r="M81" s="397"/>
      <c r="N81" s="134"/>
      <c r="O81" s="134"/>
      <c r="P81" s="134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</row>
    <row r="82" spans="2:39">
      <c r="C82" s="358" t="s">
        <v>142</v>
      </c>
      <c r="D82" s="331"/>
      <c r="E82" s="331"/>
      <c r="F82" s="359"/>
      <c r="G82" s="352" t="s">
        <v>68</v>
      </c>
      <c r="H82" s="353"/>
      <c r="I82" s="353"/>
      <c r="J82" s="353"/>
      <c r="K82" s="353"/>
      <c r="L82" s="353"/>
      <c r="M82" s="353"/>
      <c r="N82" s="354"/>
      <c r="O82" s="341" t="s">
        <v>69</v>
      </c>
      <c r="P82" s="341"/>
      <c r="Q82" s="341" t="s">
        <v>70</v>
      </c>
      <c r="R82" s="341"/>
      <c r="S82" s="341" t="s">
        <v>71</v>
      </c>
      <c r="T82" s="341"/>
      <c r="U82" s="341"/>
      <c r="V82" s="341"/>
      <c r="W82" s="341"/>
      <c r="X82" s="341"/>
      <c r="Y82" s="356" t="s">
        <v>72</v>
      </c>
      <c r="Z82" s="341"/>
      <c r="AA82" s="341"/>
      <c r="AB82" s="341"/>
      <c r="AC82" s="341"/>
      <c r="AD82" s="279" t="s">
        <v>73</v>
      </c>
      <c r="AE82" s="279"/>
      <c r="AF82" s="279"/>
      <c r="AG82" s="279" t="s">
        <v>74</v>
      </c>
      <c r="AH82" s="279"/>
      <c r="AI82" s="280"/>
    </row>
    <row r="83" spans="2:39">
      <c r="C83" s="394"/>
      <c r="D83" s="379"/>
      <c r="E83" s="379"/>
      <c r="F83" s="393"/>
      <c r="G83" s="391" t="s">
        <v>75</v>
      </c>
      <c r="H83" s="387"/>
      <c r="I83" s="387"/>
      <c r="J83" s="388"/>
      <c r="K83" s="379" t="s">
        <v>76</v>
      </c>
      <c r="L83" s="379"/>
      <c r="M83" s="379"/>
      <c r="N83" s="393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6"/>
      <c r="AE83" s="346"/>
      <c r="AF83" s="346"/>
      <c r="AG83" s="346"/>
      <c r="AH83" s="346"/>
      <c r="AI83" s="348"/>
    </row>
    <row r="84" spans="2:39" ht="14.25" thickBot="1">
      <c r="C84" s="389"/>
      <c r="D84" s="390"/>
      <c r="E84" s="390"/>
      <c r="F84" s="233"/>
      <c r="G84" s="392"/>
      <c r="H84" s="390"/>
      <c r="I84" s="390"/>
      <c r="J84" s="233"/>
      <c r="K84" s="390"/>
      <c r="L84" s="390"/>
      <c r="M84" s="390"/>
      <c r="N84" s="233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47"/>
      <c r="AE84" s="347"/>
      <c r="AF84" s="347"/>
      <c r="AG84" s="347"/>
      <c r="AH84" s="347"/>
      <c r="AI84" s="349"/>
    </row>
    <row r="85" spans="2:39">
      <c r="B85" s="302">
        <v>1</v>
      </c>
      <c r="C85" s="291" t="s">
        <v>143</v>
      </c>
      <c r="D85" s="246"/>
      <c r="E85" s="246"/>
      <c r="F85" s="247"/>
      <c r="G85" s="276" t="s">
        <v>144</v>
      </c>
      <c r="H85" s="277"/>
      <c r="I85" s="277"/>
      <c r="J85" s="278"/>
      <c r="K85" s="276" t="s">
        <v>145</v>
      </c>
      <c r="L85" s="277"/>
      <c r="M85" s="277"/>
      <c r="N85" s="278"/>
      <c r="O85" s="294">
        <v>2</v>
      </c>
      <c r="P85" s="294"/>
      <c r="Q85" s="245" t="s">
        <v>108</v>
      </c>
      <c r="R85" s="247"/>
      <c r="S85" s="297">
        <v>38200</v>
      </c>
      <c r="T85" s="297"/>
      <c r="U85" s="297"/>
      <c r="V85" s="297"/>
      <c r="W85" s="297"/>
      <c r="X85" s="297"/>
      <c r="Y85" s="281">
        <v>555555555</v>
      </c>
      <c r="Z85" s="281"/>
      <c r="AA85" s="281"/>
      <c r="AB85" s="281"/>
      <c r="AC85" s="281"/>
      <c r="AD85" s="281">
        <v>168</v>
      </c>
      <c r="AE85" s="281"/>
      <c r="AF85" s="281"/>
      <c r="AG85" s="281">
        <v>65</v>
      </c>
      <c r="AH85" s="281"/>
      <c r="AI85" s="282"/>
    </row>
    <row r="86" spans="2:39">
      <c r="B86" s="302"/>
      <c r="C86" s="292"/>
      <c r="D86" s="249"/>
      <c r="E86" s="249"/>
      <c r="F86" s="250"/>
      <c r="G86" s="287" t="s">
        <v>110</v>
      </c>
      <c r="H86" s="288"/>
      <c r="I86" s="288"/>
      <c r="J86" s="289"/>
      <c r="K86" s="288" t="s">
        <v>111</v>
      </c>
      <c r="L86" s="288"/>
      <c r="M86" s="288"/>
      <c r="N86" s="289"/>
      <c r="O86" s="295"/>
      <c r="P86" s="295"/>
      <c r="Q86" s="248"/>
      <c r="R86" s="250"/>
      <c r="S86" s="298"/>
      <c r="T86" s="298"/>
      <c r="U86" s="298"/>
      <c r="V86" s="298"/>
      <c r="W86" s="298"/>
      <c r="X86" s="298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4"/>
    </row>
    <row r="87" spans="2:39" ht="14.25" thickBot="1">
      <c r="B87" s="302"/>
      <c r="C87" s="293"/>
      <c r="D87" s="252"/>
      <c r="E87" s="252"/>
      <c r="F87" s="253"/>
      <c r="G87" s="266"/>
      <c r="H87" s="267"/>
      <c r="I87" s="267"/>
      <c r="J87" s="268"/>
      <c r="K87" s="267"/>
      <c r="L87" s="267"/>
      <c r="M87" s="267"/>
      <c r="N87" s="268"/>
      <c r="O87" s="296"/>
      <c r="P87" s="296"/>
      <c r="Q87" s="251"/>
      <c r="R87" s="253"/>
      <c r="S87" s="299"/>
      <c r="T87" s="299"/>
      <c r="U87" s="299"/>
      <c r="V87" s="299"/>
      <c r="W87" s="299"/>
      <c r="X87" s="299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6"/>
    </row>
    <row r="88" spans="2:39">
      <c r="B88" s="302">
        <v>2</v>
      </c>
      <c r="C88" s="291" t="s">
        <v>146</v>
      </c>
      <c r="D88" s="246"/>
      <c r="E88" s="246"/>
      <c r="F88" s="247"/>
      <c r="G88" s="276" t="s">
        <v>147</v>
      </c>
      <c r="H88" s="277"/>
      <c r="I88" s="277"/>
      <c r="J88" s="278"/>
      <c r="K88" s="277" t="s">
        <v>148</v>
      </c>
      <c r="L88" s="277"/>
      <c r="M88" s="277"/>
      <c r="N88" s="278"/>
      <c r="O88" s="294">
        <v>3</v>
      </c>
      <c r="P88" s="294"/>
      <c r="Q88" s="245" t="s">
        <v>82</v>
      </c>
      <c r="R88" s="247"/>
      <c r="S88" s="297">
        <v>37828</v>
      </c>
      <c r="T88" s="297"/>
      <c r="U88" s="297"/>
      <c r="V88" s="297"/>
      <c r="W88" s="297"/>
      <c r="X88" s="297"/>
      <c r="Y88" s="281">
        <v>123456789</v>
      </c>
      <c r="Z88" s="281"/>
      <c r="AA88" s="281"/>
      <c r="AB88" s="281"/>
      <c r="AC88" s="281"/>
      <c r="AD88" s="281">
        <v>168</v>
      </c>
      <c r="AE88" s="281"/>
      <c r="AF88" s="281"/>
      <c r="AG88" s="281">
        <v>100</v>
      </c>
      <c r="AH88" s="281"/>
      <c r="AI88" s="282"/>
    </row>
    <row r="89" spans="2:39">
      <c r="B89" s="302"/>
      <c r="C89" s="292"/>
      <c r="D89" s="249"/>
      <c r="E89" s="249"/>
      <c r="F89" s="250"/>
      <c r="G89" s="287" t="s">
        <v>84</v>
      </c>
      <c r="H89" s="288"/>
      <c r="I89" s="288"/>
      <c r="J89" s="289"/>
      <c r="K89" s="288" t="s">
        <v>85</v>
      </c>
      <c r="L89" s="288"/>
      <c r="M89" s="288"/>
      <c r="N89" s="289"/>
      <c r="O89" s="295"/>
      <c r="P89" s="295"/>
      <c r="Q89" s="248"/>
      <c r="R89" s="250"/>
      <c r="S89" s="298"/>
      <c r="T89" s="298"/>
      <c r="U89" s="298"/>
      <c r="V89" s="298"/>
      <c r="W89" s="298"/>
      <c r="X89" s="298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4"/>
    </row>
    <row r="90" spans="2:39" ht="14.25" thickBot="1">
      <c r="B90" s="302"/>
      <c r="C90" s="293"/>
      <c r="D90" s="252"/>
      <c r="E90" s="252"/>
      <c r="F90" s="253"/>
      <c r="G90" s="266"/>
      <c r="H90" s="267"/>
      <c r="I90" s="267"/>
      <c r="J90" s="268"/>
      <c r="K90" s="267"/>
      <c r="L90" s="267"/>
      <c r="M90" s="267"/>
      <c r="N90" s="268"/>
      <c r="O90" s="296"/>
      <c r="P90" s="296"/>
      <c r="Q90" s="251"/>
      <c r="R90" s="253"/>
      <c r="S90" s="299"/>
      <c r="T90" s="299"/>
      <c r="U90" s="299"/>
      <c r="V90" s="299"/>
      <c r="W90" s="299"/>
      <c r="X90" s="299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6"/>
    </row>
    <row r="91" spans="2:39">
      <c r="B91" s="302">
        <v>3</v>
      </c>
      <c r="C91" s="291" t="s">
        <v>149</v>
      </c>
      <c r="D91" s="246"/>
      <c r="E91" s="246"/>
      <c r="F91" s="247"/>
      <c r="G91" s="276" t="s">
        <v>93</v>
      </c>
      <c r="H91" s="277"/>
      <c r="I91" s="277"/>
      <c r="J91" s="278"/>
      <c r="K91" s="277" t="s">
        <v>88</v>
      </c>
      <c r="L91" s="277"/>
      <c r="M91" s="277"/>
      <c r="N91" s="278"/>
      <c r="O91" s="294">
        <v>3</v>
      </c>
      <c r="P91" s="294"/>
      <c r="Q91" s="294">
        <v>1</v>
      </c>
      <c r="R91" s="294"/>
      <c r="S91" s="297">
        <v>37876</v>
      </c>
      <c r="T91" s="297"/>
      <c r="U91" s="297"/>
      <c r="V91" s="297"/>
      <c r="W91" s="297"/>
      <c r="X91" s="297"/>
      <c r="Y91" s="281">
        <v>222222222</v>
      </c>
      <c r="Z91" s="281"/>
      <c r="AA91" s="281"/>
      <c r="AB91" s="281"/>
      <c r="AC91" s="281"/>
      <c r="AD91" s="281">
        <v>166</v>
      </c>
      <c r="AE91" s="281"/>
      <c r="AF91" s="281"/>
      <c r="AG91" s="398">
        <v>88</v>
      </c>
      <c r="AH91" s="398"/>
      <c r="AI91" s="399"/>
      <c r="AJ91" s="223" t="s">
        <v>150</v>
      </c>
      <c r="AK91" s="224"/>
      <c r="AL91" s="224"/>
      <c r="AM91" s="224"/>
    </row>
    <row r="92" spans="2:39">
      <c r="B92" s="302"/>
      <c r="C92" s="292"/>
      <c r="D92" s="249"/>
      <c r="E92" s="249"/>
      <c r="F92" s="250"/>
      <c r="G92" s="287" t="s">
        <v>94</v>
      </c>
      <c r="H92" s="288"/>
      <c r="I92" s="288"/>
      <c r="J92" s="289"/>
      <c r="K92" s="288" t="s">
        <v>90</v>
      </c>
      <c r="L92" s="288"/>
      <c r="M92" s="288"/>
      <c r="N92" s="289"/>
      <c r="O92" s="295"/>
      <c r="P92" s="295"/>
      <c r="Q92" s="295"/>
      <c r="R92" s="295"/>
      <c r="S92" s="298"/>
      <c r="T92" s="298"/>
      <c r="U92" s="298"/>
      <c r="V92" s="298"/>
      <c r="W92" s="298"/>
      <c r="X92" s="298"/>
      <c r="Y92" s="283"/>
      <c r="Z92" s="283"/>
      <c r="AA92" s="283"/>
      <c r="AB92" s="283"/>
      <c r="AC92" s="283"/>
      <c r="AD92" s="283"/>
      <c r="AE92" s="283"/>
      <c r="AF92" s="283"/>
      <c r="AG92" s="400"/>
      <c r="AH92" s="400"/>
      <c r="AI92" s="401"/>
      <c r="AJ92" s="223"/>
      <c r="AK92" s="224"/>
      <c r="AL92" s="224"/>
      <c r="AM92" s="224"/>
    </row>
    <row r="93" spans="2:39" ht="14.25" thickBot="1">
      <c r="B93" s="302"/>
      <c r="C93" s="293"/>
      <c r="D93" s="252"/>
      <c r="E93" s="252"/>
      <c r="F93" s="253"/>
      <c r="G93" s="266"/>
      <c r="H93" s="267"/>
      <c r="I93" s="267"/>
      <c r="J93" s="268"/>
      <c r="K93" s="267"/>
      <c r="L93" s="267"/>
      <c r="M93" s="267"/>
      <c r="N93" s="268"/>
      <c r="O93" s="296"/>
      <c r="P93" s="296"/>
      <c r="Q93" s="296"/>
      <c r="R93" s="296"/>
      <c r="S93" s="299"/>
      <c r="T93" s="299"/>
      <c r="U93" s="299"/>
      <c r="V93" s="299"/>
      <c r="W93" s="299"/>
      <c r="X93" s="299"/>
      <c r="Y93" s="285"/>
      <c r="Z93" s="285"/>
      <c r="AA93" s="285"/>
      <c r="AB93" s="285"/>
      <c r="AC93" s="285"/>
      <c r="AD93" s="285"/>
      <c r="AE93" s="285"/>
      <c r="AF93" s="285"/>
      <c r="AG93" s="402"/>
      <c r="AH93" s="402"/>
      <c r="AI93" s="403"/>
      <c r="AJ93" s="223"/>
      <c r="AK93" s="224"/>
      <c r="AL93" s="224"/>
      <c r="AM93" s="224"/>
    </row>
    <row r="94" spans="2:39">
      <c r="B94" s="302">
        <v>4</v>
      </c>
      <c r="C94" s="291"/>
      <c r="D94" s="246"/>
      <c r="E94" s="246"/>
      <c r="F94" s="247"/>
      <c r="G94" s="276"/>
      <c r="H94" s="277"/>
      <c r="I94" s="277"/>
      <c r="J94" s="278"/>
      <c r="K94" s="277"/>
      <c r="L94" s="277"/>
      <c r="M94" s="277"/>
      <c r="N94" s="278"/>
      <c r="O94" s="294"/>
      <c r="P94" s="294"/>
      <c r="Q94" s="245"/>
      <c r="R94" s="247"/>
      <c r="S94" s="297"/>
      <c r="T94" s="297"/>
      <c r="U94" s="297"/>
      <c r="V94" s="297"/>
      <c r="W94" s="297"/>
      <c r="X94" s="297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2"/>
    </row>
    <row r="95" spans="2:39">
      <c r="B95" s="302"/>
      <c r="C95" s="292"/>
      <c r="D95" s="249"/>
      <c r="E95" s="249"/>
      <c r="F95" s="250"/>
      <c r="G95" s="287"/>
      <c r="H95" s="288"/>
      <c r="I95" s="288"/>
      <c r="J95" s="289"/>
      <c r="K95" s="288"/>
      <c r="L95" s="288"/>
      <c r="M95" s="288"/>
      <c r="N95" s="289"/>
      <c r="O95" s="295"/>
      <c r="P95" s="295"/>
      <c r="Q95" s="248"/>
      <c r="R95" s="250"/>
      <c r="S95" s="298"/>
      <c r="T95" s="298"/>
      <c r="U95" s="298"/>
      <c r="V95" s="298"/>
      <c r="W95" s="298"/>
      <c r="X95" s="298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4"/>
    </row>
    <row r="96" spans="2:39" ht="14.25" thickBot="1">
      <c r="B96" s="302"/>
      <c r="C96" s="293"/>
      <c r="D96" s="252"/>
      <c r="E96" s="252"/>
      <c r="F96" s="253"/>
      <c r="G96" s="266"/>
      <c r="H96" s="267"/>
      <c r="I96" s="267"/>
      <c r="J96" s="268"/>
      <c r="K96" s="267"/>
      <c r="L96" s="267"/>
      <c r="M96" s="267"/>
      <c r="N96" s="268"/>
      <c r="O96" s="296"/>
      <c r="P96" s="296"/>
      <c r="Q96" s="251"/>
      <c r="R96" s="253"/>
      <c r="S96" s="299"/>
      <c r="T96" s="299"/>
      <c r="U96" s="299"/>
      <c r="V96" s="299"/>
      <c r="W96" s="299"/>
      <c r="X96" s="299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6"/>
    </row>
    <row r="97" spans="2:35">
      <c r="B97" s="302">
        <v>5</v>
      </c>
      <c r="C97" s="291"/>
      <c r="D97" s="246"/>
      <c r="E97" s="246"/>
      <c r="F97" s="247"/>
      <c r="G97" s="276"/>
      <c r="H97" s="277"/>
      <c r="I97" s="277"/>
      <c r="J97" s="278"/>
      <c r="K97" s="277"/>
      <c r="L97" s="277"/>
      <c r="M97" s="277"/>
      <c r="N97" s="278"/>
      <c r="O97" s="294"/>
      <c r="P97" s="294"/>
      <c r="Q97" s="245"/>
      <c r="R97" s="247"/>
      <c r="S97" s="297"/>
      <c r="T97" s="297"/>
      <c r="U97" s="297"/>
      <c r="V97" s="297"/>
      <c r="W97" s="297"/>
      <c r="X97" s="297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2"/>
    </row>
    <row r="98" spans="2:35">
      <c r="B98" s="302"/>
      <c r="C98" s="292"/>
      <c r="D98" s="249"/>
      <c r="E98" s="249"/>
      <c r="F98" s="250"/>
      <c r="G98" s="287"/>
      <c r="H98" s="288"/>
      <c r="I98" s="288"/>
      <c r="J98" s="289"/>
      <c r="K98" s="288"/>
      <c r="L98" s="288"/>
      <c r="M98" s="288"/>
      <c r="N98" s="289"/>
      <c r="O98" s="295"/>
      <c r="P98" s="295"/>
      <c r="Q98" s="248"/>
      <c r="R98" s="250"/>
      <c r="S98" s="298"/>
      <c r="T98" s="298"/>
      <c r="U98" s="298"/>
      <c r="V98" s="298"/>
      <c r="W98" s="298"/>
      <c r="X98" s="298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4"/>
    </row>
    <row r="99" spans="2:35" ht="14.25" thickBot="1">
      <c r="B99" s="302"/>
      <c r="C99" s="293"/>
      <c r="D99" s="252"/>
      <c r="E99" s="252"/>
      <c r="F99" s="253"/>
      <c r="G99" s="266"/>
      <c r="H99" s="267"/>
      <c r="I99" s="267"/>
      <c r="J99" s="268"/>
      <c r="K99" s="267"/>
      <c r="L99" s="267"/>
      <c r="M99" s="267"/>
      <c r="N99" s="268"/>
      <c r="O99" s="296"/>
      <c r="P99" s="296"/>
      <c r="Q99" s="251"/>
      <c r="R99" s="253"/>
      <c r="S99" s="299"/>
      <c r="T99" s="299"/>
      <c r="U99" s="299"/>
      <c r="V99" s="299"/>
      <c r="W99" s="299"/>
      <c r="X99" s="299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6"/>
    </row>
    <row r="100" spans="2:35">
      <c r="B100" s="302">
        <v>6</v>
      </c>
      <c r="C100" s="291"/>
      <c r="D100" s="246"/>
      <c r="E100" s="246"/>
      <c r="F100" s="247"/>
      <c r="G100" s="276"/>
      <c r="H100" s="277"/>
      <c r="I100" s="277"/>
      <c r="J100" s="278"/>
      <c r="K100" s="277"/>
      <c r="L100" s="277"/>
      <c r="M100" s="277"/>
      <c r="N100" s="278"/>
      <c r="O100" s="294"/>
      <c r="P100" s="294"/>
      <c r="Q100" s="245"/>
      <c r="R100" s="247"/>
      <c r="S100" s="297"/>
      <c r="T100" s="297"/>
      <c r="U100" s="297"/>
      <c r="V100" s="297"/>
      <c r="W100" s="297"/>
      <c r="X100" s="297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2"/>
    </row>
    <row r="101" spans="2:35">
      <c r="B101" s="302"/>
      <c r="C101" s="292"/>
      <c r="D101" s="249"/>
      <c r="E101" s="249"/>
      <c r="F101" s="250"/>
      <c r="G101" s="287"/>
      <c r="H101" s="288"/>
      <c r="I101" s="288"/>
      <c r="J101" s="289"/>
      <c r="K101" s="288"/>
      <c r="L101" s="288"/>
      <c r="M101" s="288"/>
      <c r="N101" s="289"/>
      <c r="O101" s="295"/>
      <c r="P101" s="295"/>
      <c r="Q101" s="248"/>
      <c r="R101" s="250"/>
      <c r="S101" s="298"/>
      <c r="T101" s="298"/>
      <c r="U101" s="298"/>
      <c r="V101" s="298"/>
      <c r="W101" s="298"/>
      <c r="X101" s="298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4"/>
    </row>
    <row r="102" spans="2:35" ht="14.25" thickBot="1">
      <c r="B102" s="302"/>
      <c r="C102" s="293"/>
      <c r="D102" s="252"/>
      <c r="E102" s="252"/>
      <c r="F102" s="253"/>
      <c r="G102" s="266"/>
      <c r="H102" s="267"/>
      <c r="I102" s="267"/>
      <c r="J102" s="268"/>
      <c r="K102" s="267"/>
      <c r="L102" s="267"/>
      <c r="M102" s="267"/>
      <c r="N102" s="268"/>
      <c r="O102" s="296"/>
      <c r="P102" s="296"/>
      <c r="Q102" s="251"/>
      <c r="R102" s="253"/>
      <c r="S102" s="299"/>
      <c r="T102" s="299"/>
      <c r="U102" s="299"/>
      <c r="V102" s="299"/>
      <c r="W102" s="299"/>
      <c r="X102" s="299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6"/>
    </row>
    <row r="103" spans="2:35">
      <c r="B103" s="302">
        <v>7</v>
      </c>
      <c r="C103" s="291"/>
      <c r="D103" s="246"/>
      <c r="E103" s="246"/>
      <c r="F103" s="247"/>
      <c r="G103" s="276"/>
      <c r="H103" s="277"/>
      <c r="I103" s="277"/>
      <c r="J103" s="278"/>
      <c r="K103" s="277"/>
      <c r="L103" s="277"/>
      <c r="M103" s="277"/>
      <c r="N103" s="278"/>
      <c r="O103" s="294"/>
      <c r="P103" s="294"/>
      <c r="Q103" s="245"/>
      <c r="R103" s="247"/>
      <c r="S103" s="297"/>
      <c r="T103" s="297"/>
      <c r="U103" s="297"/>
      <c r="V103" s="297"/>
      <c r="W103" s="297"/>
      <c r="X103" s="297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2"/>
    </row>
    <row r="104" spans="2:35">
      <c r="B104" s="302"/>
      <c r="C104" s="292"/>
      <c r="D104" s="249"/>
      <c r="E104" s="249"/>
      <c r="F104" s="250"/>
      <c r="G104" s="287"/>
      <c r="H104" s="288"/>
      <c r="I104" s="288"/>
      <c r="J104" s="289"/>
      <c r="K104" s="288"/>
      <c r="L104" s="288"/>
      <c r="M104" s="288"/>
      <c r="N104" s="289"/>
      <c r="O104" s="295"/>
      <c r="P104" s="295"/>
      <c r="Q104" s="248"/>
      <c r="R104" s="250"/>
      <c r="S104" s="298"/>
      <c r="T104" s="298"/>
      <c r="U104" s="298"/>
      <c r="V104" s="298"/>
      <c r="W104" s="298"/>
      <c r="X104" s="298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4"/>
    </row>
    <row r="105" spans="2:35" ht="14.25" thickBot="1">
      <c r="B105" s="320"/>
      <c r="C105" s="309"/>
      <c r="D105" s="310"/>
      <c r="E105" s="310"/>
      <c r="F105" s="311"/>
      <c r="G105" s="317"/>
      <c r="H105" s="318"/>
      <c r="I105" s="318"/>
      <c r="J105" s="319"/>
      <c r="K105" s="318"/>
      <c r="L105" s="318"/>
      <c r="M105" s="318"/>
      <c r="N105" s="319"/>
      <c r="O105" s="312"/>
      <c r="P105" s="312"/>
      <c r="Q105" s="313"/>
      <c r="R105" s="311"/>
      <c r="S105" s="314"/>
      <c r="T105" s="314"/>
      <c r="U105" s="314"/>
      <c r="V105" s="314"/>
      <c r="W105" s="314"/>
      <c r="X105" s="314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6"/>
    </row>
    <row r="106" spans="2:35" ht="14.25" thickTop="1">
      <c r="B106" s="303">
        <v>8</v>
      </c>
      <c r="C106" s="292"/>
      <c r="D106" s="249"/>
      <c r="E106" s="249"/>
      <c r="F106" s="250"/>
      <c r="G106" s="304"/>
      <c r="H106" s="305"/>
      <c r="I106" s="305"/>
      <c r="J106" s="306"/>
      <c r="K106" s="305"/>
      <c r="L106" s="305"/>
      <c r="M106" s="305"/>
      <c r="N106" s="306"/>
      <c r="O106" s="307"/>
      <c r="P106" s="307"/>
      <c r="Q106" s="248"/>
      <c r="R106" s="250"/>
      <c r="S106" s="308"/>
      <c r="T106" s="308"/>
      <c r="U106" s="308"/>
      <c r="V106" s="308"/>
      <c r="W106" s="308"/>
      <c r="X106" s="308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1"/>
    </row>
    <row r="107" spans="2:35">
      <c r="B107" s="302"/>
      <c r="C107" s="292"/>
      <c r="D107" s="249"/>
      <c r="E107" s="249"/>
      <c r="F107" s="250"/>
      <c r="G107" s="287"/>
      <c r="H107" s="288"/>
      <c r="I107" s="288"/>
      <c r="J107" s="289"/>
      <c r="K107" s="288"/>
      <c r="L107" s="288"/>
      <c r="M107" s="288"/>
      <c r="N107" s="289"/>
      <c r="O107" s="295"/>
      <c r="P107" s="295"/>
      <c r="Q107" s="248"/>
      <c r="R107" s="250"/>
      <c r="S107" s="298"/>
      <c r="T107" s="298"/>
      <c r="U107" s="298"/>
      <c r="V107" s="298"/>
      <c r="W107" s="298"/>
      <c r="X107" s="298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4"/>
    </row>
    <row r="108" spans="2:35" ht="14.25" thickBot="1">
      <c r="B108" s="302"/>
      <c r="C108" s="293"/>
      <c r="D108" s="252"/>
      <c r="E108" s="252"/>
      <c r="F108" s="253"/>
      <c r="G108" s="266"/>
      <c r="H108" s="267"/>
      <c r="I108" s="267"/>
      <c r="J108" s="268"/>
      <c r="K108" s="267"/>
      <c r="L108" s="267"/>
      <c r="M108" s="267"/>
      <c r="N108" s="268"/>
      <c r="O108" s="296"/>
      <c r="P108" s="296"/>
      <c r="Q108" s="251"/>
      <c r="R108" s="253"/>
      <c r="S108" s="299"/>
      <c r="T108" s="299"/>
      <c r="U108" s="299"/>
      <c r="V108" s="299"/>
      <c r="W108" s="299"/>
      <c r="X108" s="299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6"/>
    </row>
    <row r="109" spans="2:35">
      <c r="B109" s="302">
        <v>9</v>
      </c>
      <c r="C109" s="291"/>
      <c r="D109" s="246"/>
      <c r="E109" s="246"/>
      <c r="F109" s="247"/>
      <c r="G109" s="276"/>
      <c r="H109" s="277"/>
      <c r="I109" s="277"/>
      <c r="J109" s="278"/>
      <c r="K109" s="277"/>
      <c r="L109" s="277"/>
      <c r="M109" s="277"/>
      <c r="N109" s="278"/>
      <c r="O109" s="294"/>
      <c r="P109" s="294"/>
      <c r="Q109" s="245"/>
      <c r="R109" s="247"/>
      <c r="S109" s="297"/>
      <c r="T109" s="297"/>
      <c r="U109" s="297"/>
      <c r="V109" s="297"/>
      <c r="W109" s="297"/>
      <c r="X109" s="297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2"/>
    </row>
    <row r="110" spans="2:35">
      <c r="B110" s="302"/>
      <c r="C110" s="292"/>
      <c r="D110" s="249"/>
      <c r="E110" s="249"/>
      <c r="F110" s="250"/>
      <c r="G110" s="287"/>
      <c r="H110" s="288"/>
      <c r="I110" s="288"/>
      <c r="J110" s="289"/>
      <c r="K110" s="288"/>
      <c r="L110" s="288"/>
      <c r="M110" s="288"/>
      <c r="N110" s="289"/>
      <c r="O110" s="295"/>
      <c r="P110" s="295"/>
      <c r="Q110" s="248"/>
      <c r="R110" s="250"/>
      <c r="S110" s="298"/>
      <c r="T110" s="298"/>
      <c r="U110" s="298"/>
      <c r="V110" s="298"/>
      <c r="W110" s="298"/>
      <c r="X110" s="298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4"/>
    </row>
    <row r="111" spans="2:35" ht="14.25" thickBot="1">
      <c r="B111" s="302"/>
      <c r="C111" s="293"/>
      <c r="D111" s="252"/>
      <c r="E111" s="252"/>
      <c r="F111" s="253"/>
      <c r="G111" s="266"/>
      <c r="H111" s="267"/>
      <c r="I111" s="267"/>
      <c r="J111" s="268"/>
      <c r="K111" s="267"/>
      <c r="L111" s="267"/>
      <c r="M111" s="267"/>
      <c r="N111" s="268"/>
      <c r="O111" s="296"/>
      <c r="P111" s="296"/>
      <c r="Q111" s="251"/>
      <c r="R111" s="253"/>
      <c r="S111" s="299"/>
      <c r="T111" s="299"/>
      <c r="U111" s="299"/>
      <c r="V111" s="299"/>
      <c r="W111" s="299"/>
      <c r="X111" s="299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6"/>
    </row>
    <row r="112" spans="2:35">
      <c r="B112" s="290">
        <v>10</v>
      </c>
      <c r="C112" s="291"/>
      <c r="D112" s="246"/>
      <c r="E112" s="246"/>
      <c r="F112" s="247"/>
      <c r="G112" s="276"/>
      <c r="H112" s="277"/>
      <c r="I112" s="277"/>
      <c r="J112" s="278"/>
      <c r="K112" s="277"/>
      <c r="L112" s="277"/>
      <c r="M112" s="277"/>
      <c r="N112" s="278"/>
      <c r="O112" s="294"/>
      <c r="P112" s="294"/>
      <c r="Q112" s="245"/>
      <c r="R112" s="247"/>
      <c r="S112" s="297"/>
      <c r="T112" s="297"/>
      <c r="U112" s="297"/>
      <c r="V112" s="297"/>
      <c r="W112" s="297"/>
      <c r="X112" s="297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2"/>
    </row>
    <row r="113" spans="2:35">
      <c r="B113" s="290"/>
      <c r="C113" s="292"/>
      <c r="D113" s="249"/>
      <c r="E113" s="249"/>
      <c r="F113" s="250"/>
      <c r="G113" s="287"/>
      <c r="H113" s="288"/>
      <c r="I113" s="288"/>
      <c r="J113" s="289"/>
      <c r="K113" s="288"/>
      <c r="L113" s="288"/>
      <c r="M113" s="288"/>
      <c r="N113" s="289"/>
      <c r="O113" s="295"/>
      <c r="P113" s="295"/>
      <c r="Q113" s="248"/>
      <c r="R113" s="250"/>
      <c r="S113" s="298"/>
      <c r="T113" s="298"/>
      <c r="U113" s="298"/>
      <c r="V113" s="298"/>
      <c r="W113" s="298"/>
      <c r="X113" s="298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4"/>
    </row>
    <row r="114" spans="2:35" ht="14.25" thickBot="1">
      <c r="B114" s="290"/>
      <c r="C114" s="293"/>
      <c r="D114" s="252"/>
      <c r="E114" s="252"/>
      <c r="F114" s="253"/>
      <c r="G114" s="266"/>
      <c r="H114" s="267"/>
      <c r="I114" s="267"/>
      <c r="J114" s="268"/>
      <c r="K114" s="267"/>
      <c r="L114" s="267"/>
      <c r="M114" s="267"/>
      <c r="N114" s="268"/>
      <c r="O114" s="296"/>
      <c r="P114" s="296"/>
      <c r="Q114" s="251"/>
      <c r="R114" s="253"/>
      <c r="S114" s="299"/>
      <c r="T114" s="299"/>
      <c r="U114" s="299"/>
      <c r="V114" s="299"/>
      <c r="W114" s="299"/>
      <c r="X114" s="299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6"/>
    </row>
    <row r="115" spans="2:35">
      <c r="B115" s="290">
        <v>11</v>
      </c>
      <c r="C115" s="291"/>
      <c r="D115" s="246"/>
      <c r="E115" s="246"/>
      <c r="F115" s="247"/>
      <c r="G115" s="276"/>
      <c r="H115" s="277"/>
      <c r="I115" s="277"/>
      <c r="J115" s="278"/>
      <c r="K115" s="277"/>
      <c r="L115" s="277"/>
      <c r="M115" s="277"/>
      <c r="N115" s="278"/>
      <c r="O115" s="294"/>
      <c r="P115" s="294"/>
      <c r="Q115" s="245"/>
      <c r="R115" s="247"/>
      <c r="S115" s="297"/>
      <c r="T115" s="297"/>
      <c r="U115" s="297"/>
      <c r="V115" s="297"/>
      <c r="W115" s="297"/>
      <c r="X115" s="297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2"/>
    </row>
    <row r="116" spans="2:35">
      <c r="B116" s="290"/>
      <c r="C116" s="292"/>
      <c r="D116" s="249"/>
      <c r="E116" s="249"/>
      <c r="F116" s="250"/>
      <c r="G116" s="287"/>
      <c r="H116" s="288"/>
      <c r="I116" s="288"/>
      <c r="J116" s="289"/>
      <c r="K116" s="288"/>
      <c r="L116" s="288"/>
      <c r="M116" s="288"/>
      <c r="N116" s="289"/>
      <c r="O116" s="295"/>
      <c r="P116" s="295"/>
      <c r="Q116" s="248"/>
      <c r="R116" s="250"/>
      <c r="S116" s="298"/>
      <c r="T116" s="298"/>
      <c r="U116" s="298"/>
      <c r="V116" s="298"/>
      <c r="W116" s="298"/>
      <c r="X116" s="298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4"/>
    </row>
    <row r="117" spans="2:35" ht="14.25" thickBot="1">
      <c r="B117" s="290"/>
      <c r="C117" s="293"/>
      <c r="D117" s="252"/>
      <c r="E117" s="252"/>
      <c r="F117" s="253"/>
      <c r="G117" s="266"/>
      <c r="H117" s="267"/>
      <c r="I117" s="267"/>
      <c r="J117" s="268"/>
      <c r="K117" s="267"/>
      <c r="L117" s="267"/>
      <c r="M117" s="267"/>
      <c r="N117" s="268"/>
      <c r="O117" s="296"/>
      <c r="P117" s="296"/>
      <c r="Q117" s="251"/>
      <c r="R117" s="253"/>
      <c r="S117" s="299"/>
      <c r="T117" s="299"/>
      <c r="U117" s="299"/>
      <c r="V117" s="299"/>
      <c r="W117" s="299"/>
      <c r="X117" s="299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6"/>
    </row>
    <row r="118" spans="2:35">
      <c r="B118" s="290">
        <v>12</v>
      </c>
      <c r="C118" s="291"/>
      <c r="D118" s="246"/>
      <c r="E118" s="246"/>
      <c r="F118" s="247"/>
      <c r="G118" s="276"/>
      <c r="H118" s="277"/>
      <c r="I118" s="277"/>
      <c r="J118" s="278"/>
      <c r="K118" s="277"/>
      <c r="L118" s="277"/>
      <c r="M118" s="277"/>
      <c r="N118" s="278"/>
      <c r="O118" s="294"/>
      <c r="P118" s="294"/>
      <c r="Q118" s="245"/>
      <c r="R118" s="247"/>
      <c r="S118" s="297"/>
      <c r="T118" s="297"/>
      <c r="U118" s="297"/>
      <c r="V118" s="297"/>
      <c r="W118" s="297"/>
      <c r="X118" s="297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2"/>
    </row>
    <row r="119" spans="2:35">
      <c r="B119" s="290"/>
      <c r="C119" s="292"/>
      <c r="D119" s="249"/>
      <c r="E119" s="249"/>
      <c r="F119" s="250"/>
      <c r="G119" s="287"/>
      <c r="H119" s="288"/>
      <c r="I119" s="288"/>
      <c r="J119" s="289"/>
      <c r="K119" s="288"/>
      <c r="L119" s="288"/>
      <c r="M119" s="288"/>
      <c r="N119" s="289"/>
      <c r="O119" s="295"/>
      <c r="P119" s="295"/>
      <c r="Q119" s="248"/>
      <c r="R119" s="250"/>
      <c r="S119" s="298"/>
      <c r="T119" s="298"/>
      <c r="U119" s="298"/>
      <c r="V119" s="298"/>
      <c r="W119" s="298"/>
      <c r="X119" s="298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4"/>
    </row>
    <row r="120" spans="2:35" ht="14.25" thickBot="1">
      <c r="B120" s="290"/>
      <c r="C120" s="293"/>
      <c r="D120" s="252"/>
      <c r="E120" s="252"/>
      <c r="F120" s="253"/>
      <c r="G120" s="266"/>
      <c r="H120" s="267"/>
      <c r="I120" s="267"/>
      <c r="J120" s="268"/>
      <c r="K120" s="267"/>
      <c r="L120" s="267"/>
      <c r="M120" s="267"/>
      <c r="N120" s="268"/>
      <c r="O120" s="296"/>
      <c r="P120" s="296"/>
      <c r="Q120" s="251"/>
      <c r="R120" s="253"/>
      <c r="S120" s="299"/>
      <c r="T120" s="299"/>
      <c r="U120" s="299"/>
      <c r="V120" s="299"/>
      <c r="W120" s="299"/>
      <c r="X120" s="299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6"/>
    </row>
    <row r="121" spans="2:35">
      <c r="B121" s="290">
        <v>13</v>
      </c>
      <c r="C121" s="291"/>
      <c r="D121" s="246"/>
      <c r="E121" s="246"/>
      <c r="F121" s="247"/>
      <c r="G121" s="276"/>
      <c r="H121" s="277"/>
      <c r="I121" s="277"/>
      <c r="J121" s="278"/>
      <c r="K121" s="277"/>
      <c r="L121" s="277"/>
      <c r="M121" s="277"/>
      <c r="N121" s="278"/>
      <c r="O121" s="294"/>
      <c r="P121" s="294"/>
      <c r="Q121" s="245"/>
      <c r="R121" s="247"/>
      <c r="S121" s="297"/>
      <c r="T121" s="297"/>
      <c r="U121" s="297"/>
      <c r="V121" s="297"/>
      <c r="W121" s="297"/>
      <c r="X121" s="297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2"/>
    </row>
    <row r="122" spans="2:35">
      <c r="B122" s="290"/>
      <c r="C122" s="292"/>
      <c r="D122" s="249"/>
      <c r="E122" s="249"/>
      <c r="F122" s="250"/>
      <c r="G122" s="287"/>
      <c r="H122" s="288"/>
      <c r="I122" s="288"/>
      <c r="J122" s="289"/>
      <c r="K122" s="288"/>
      <c r="L122" s="288"/>
      <c r="M122" s="288"/>
      <c r="N122" s="289"/>
      <c r="O122" s="295"/>
      <c r="P122" s="295"/>
      <c r="Q122" s="248"/>
      <c r="R122" s="250"/>
      <c r="S122" s="298"/>
      <c r="T122" s="298"/>
      <c r="U122" s="298"/>
      <c r="V122" s="298"/>
      <c r="W122" s="298"/>
      <c r="X122" s="298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4"/>
    </row>
    <row r="123" spans="2:35" ht="14.25" thickBot="1">
      <c r="B123" s="290"/>
      <c r="C123" s="293"/>
      <c r="D123" s="252"/>
      <c r="E123" s="252"/>
      <c r="F123" s="253"/>
      <c r="G123" s="266"/>
      <c r="H123" s="267"/>
      <c r="I123" s="267"/>
      <c r="J123" s="268"/>
      <c r="K123" s="267"/>
      <c r="L123" s="267"/>
      <c r="M123" s="267"/>
      <c r="N123" s="268"/>
      <c r="O123" s="296"/>
      <c r="P123" s="296"/>
      <c r="Q123" s="251"/>
      <c r="R123" s="253"/>
      <c r="S123" s="299"/>
      <c r="T123" s="299"/>
      <c r="U123" s="299"/>
      <c r="V123" s="299"/>
      <c r="W123" s="299"/>
      <c r="X123" s="299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6"/>
    </row>
    <row r="124" spans="2:35">
      <c r="B124" s="290">
        <v>14</v>
      </c>
      <c r="C124" s="291"/>
      <c r="D124" s="246"/>
      <c r="E124" s="246"/>
      <c r="F124" s="247"/>
      <c r="G124" s="276"/>
      <c r="H124" s="277"/>
      <c r="I124" s="277"/>
      <c r="J124" s="278"/>
      <c r="K124" s="277"/>
      <c r="L124" s="277"/>
      <c r="M124" s="277"/>
      <c r="N124" s="278"/>
      <c r="O124" s="294"/>
      <c r="P124" s="294"/>
      <c r="Q124" s="245"/>
      <c r="R124" s="247"/>
      <c r="S124" s="297"/>
      <c r="T124" s="297"/>
      <c r="U124" s="297"/>
      <c r="V124" s="297"/>
      <c r="W124" s="297"/>
      <c r="X124" s="297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2"/>
    </row>
    <row r="125" spans="2:35">
      <c r="B125" s="290"/>
      <c r="C125" s="292"/>
      <c r="D125" s="249"/>
      <c r="E125" s="249"/>
      <c r="F125" s="250"/>
      <c r="G125" s="287"/>
      <c r="H125" s="288"/>
      <c r="I125" s="288"/>
      <c r="J125" s="289"/>
      <c r="K125" s="288"/>
      <c r="L125" s="288"/>
      <c r="M125" s="288"/>
      <c r="N125" s="289"/>
      <c r="O125" s="295"/>
      <c r="P125" s="295"/>
      <c r="Q125" s="248"/>
      <c r="R125" s="250"/>
      <c r="S125" s="298"/>
      <c r="T125" s="298"/>
      <c r="U125" s="298"/>
      <c r="V125" s="298"/>
      <c r="W125" s="298"/>
      <c r="X125" s="298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4"/>
    </row>
    <row r="126" spans="2:35" ht="14.25" thickBot="1">
      <c r="B126" s="321"/>
      <c r="C126" s="309"/>
      <c r="D126" s="310"/>
      <c r="E126" s="310"/>
      <c r="F126" s="311"/>
      <c r="G126" s="317"/>
      <c r="H126" s="318"/>
      <c r="I126" s="318"/>
      <c r="J126" s="319"/>
      <c r="K126" s="318"/>
      <c r="L126" s="318"/>
      <c r="M126" s="318"/>
      <c r="N126" s="319"/>
      <c r="O126" s="312"/>
      <c r="P126" s="312"/>
      <c r="Q126" s="313"/>
      <c r="R126" s="311"/>
      <c r="S126" s="314"/>
      <c r="T126" s="314"/>
      <c r="U126" s="314"/>
      <c r="V126" s="314"/>
      <c r="W126" s="314"/>
      <c r="X126" s="314"/>
      <c r="Y126" s="315"/>
      <c r="Z126" s="315"/>
      <c r="AA126" s="315"/>
      <c r="AB126" s="315"/>
      <c r="AC126" s="315"/>
      <c r="AD126" s="315"/>
      <c r="AE126" s="315"/>
      <c r="AF126" s="315"/>
      <c r="AG126" s="315"/>
      <c r="AH126" s="315"/>
      <c r="AI126" s="316"/>
    </row>
    <row r="127" spans="2:35" ht="14.25" thickTop="1">
      <c r="B127" s="322">
        <v>15</v>
      </c>
      <c r="C127" s="292"/>
      <c r="D127" s="249"/>
      <c r="E127" s="249"/>
      <c r="F127" s="250"/>
      <c r="G127" s="304"/>
      <c r="H127" s="305"/>
      <c r="I127" s="305"/>
      <c r="J127" s="306"/>
      <c r="K127" s="305"/>
      <c r="L127" s="305"/>
      <c r="M127" s="305"/>
      <c r="N127" s="306"/>
      <c r="O127" s="307"/>
      <c r="P127" s="307"/>
      <c r="Q127" s="248"/>
      <c r="R127" s="250"/>
      <c r="S127" s="308"/>
      <c r="T127" s="308"/>
      <c r="U127" s="308"/>
      <c r="V127" s="308"/>
      <c r="W127" s="308"/>
      <c r="X127" s="308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1"/>
    </row>
    <row r="128" spans="2:35">
      <c r="B128" s="290"/>
      <c r="C128" s="292"/>
      <c r="D128" s="249"/>
      <c r="E128" s="249"/>
      <c r="F128" s="250"/>
      <c r="G128" s="287"/>
      <c r="H128" s="288"/>
      <c r="I128" s="288"/>
      <c r="J128" s="289"/>
      <c r="K128" s="288"/>
      <c r="L128" s="288"/>
      <c r="M128" s="288"/>
      <c r="N128" s="289"/>
      <c r="O128" s="295"/>
      <c r="P128" s="295"/>
      <c r="Q128" s="248"/>
      <c r="R128" s="250"/>
      <c r="S128" s="298"/>
      <c r="T128" s="298"/>
      <c r="U128" s="298"/>
      <c r="V128" s="298"/>
      <c r="W128" s="298"/>
      <c r="X128" s="298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4"/>
    </row>
    <row r="129" spans="2:35" ht="14.25" thickBot="1">
      <c r="B129" s="290"/>
      <c r="C129" s="293"/>
      <c r="D129" s="252"/>
      <c r="E129" s="252"/>
      <c r="F129" s="253"/>
      <c r="G129" s="266"/>
      <c r="H129" s="267"/>
      <c r="I129" s="267"/>
      <c r="J129" s="268"/>
      <c r="K129" s="267"/>
      <c r="L129" s="267"/>
      <c r="M129" s="267"/>
      <c r="N129" s="268"/>
      <c r="O129" s="296"/>
      <c r="P129" s="296"/>
      <c r="Q129" s="251"/>
      <c r="R129" s="253"/>
      <c r="S129" s="299"/>
      <c r="T129" s="299"/>
      <c r="U129" s="299"/>
      <c r="V129" s="299"/>
      <c r="W129" s="299"/>
      <c r="X129" s="299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6"/>
    </row>
    <row r="130" spans="2:35">
      <c r="B130" s="290">
        <v>16</v>
      </c>
      <c r="C130" s="291"/>
      <c r="D130" s="246"/>
      <c r="E130" s="246"/>
      <c r="F130" s="247"/>
      <c r="G130" s="276"/>
      <c r="H130" s="277"/>
      <c r="I130" s="277"/>
      <c r="J130" s="278"/>
      <c r="K130" s="277"/>
      <c r="L130" s="277"/>
      <c r="M130" s="277"/>
      <c r="N130" s="278"/>
      <c r="O130" s="294"/>
      <c r="P130" s="294"/>
      <c r="Q130" s="245"/>
      <c r="R130" s="247"/>
      <c r="S130" s="297"/>
      <c r="T130" s="297"/>
      <c r="U130" s="297"/>
      <c r="V130" s="297"/>
      <c r="W130" s="297"/>
      <c r="X130" s="297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2"/>
    </row>
    <row r="131" spans="2:35">
      <c r="B131" s="290"/>
      <c r="C131" s="292"/>
      <c r="D131" s="249"/>
      <c r="E131" s="249"/>
      <c r="F131" s="250"/>
      <c r="G131" s="287"/>
      <c r="H131" s="288"/>
      <c r="I131" s="288"/>
      <c r="J131" s="289"/>
      <c r="K131" s="288"/>
      <c r="L131" s="288"/>
      <c r="M131" s="288"/>
      <c r="N131" s="289"/>
      <c r="O131" s="295"/>
      <c r="P131" s="295"/>
      <c r="Q131" s="248"/>
      <c r="R131" s="250"/>
      <c r="S131" s="298"/>
      <c r="T131" s="298"/>
      <c r="U131" s="298"/>
      <c r="V131" s="298"/>
      <c r="W131" s="298"/>
      <c r="X131" s="298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4"/>
    </row>
    <row r="132" spans="2:35" ht="14.25" thickBot="1">
      <c r="B132" s="290"/>
      <c r="C132" s="293"/>
      <c r="D132" s="252"/>
      <c r="E132" s="252"/>
      <c r="F132" s="253"/>
      <c r="G132" s="266"/>
      <c r="H132" s="267"/>
      <c r="I132" s="267"/>
      <c r="J132" s="268"/>
      <c r="K132" s="267"/>
      <c r="L132" s="267"/>
      <c r="M132" s="267"/>
      <c r="N132" s="268"/>
      <c r="O132" s="296"/>
      <c r="P132" s="296"/>
      <c r="Q132" s="251"/>
      <c r="R132" s="253"/>
      <c r="S132" s="299"/>
      <c r="T132" s="299"/>
      <c r="U132" s="299"/>
      <c r="V132" s="299"/>
      <c r="W132" s="299"/>
      <c r="X132" s="299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6"/>
    </row>
    <row r="133" spans="2:35">
      <c r="B133" s="290">
        <v>17</v>
      </c>
      <c r="C133" s="291"/>
      <c r="D133" s="246"/>
      <c r="E133" s="246"/>
      <c r="F133" s="247"/>
      <c r="G133" s="276"/>
      <c r="H133" s="277"/>
      <c r="I133" s="277"/>
      <c r="J133" s="278"/>
      <c r="K133" s="277"/>
      <c r="L133" s="277"/>
      <c r="M133" s="277"/>
      <c r="N133" s="278"/>
      <c r="O133" s="294"/>
      <c r="P133" s="294"/>
      <c r="Q133" s="245"/>
      <c r="R133" s="247"/>
      <c r="S133" s="297"/>
      <c r="T133" s="297"/>
      <c r="U133" s="297"/>
      <c r="V133" s="297"/>
      <c r="W133" s="297"/>
      <c r="X133" s="297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2"/>
    </row>
    <row r="134" spans="2:35">
      <c r="B134" s="290"/>
      <c r="C134" s="292"/>
      <c r="D134" s="249"/>
      <c r="E134" s="249"/>
      <c r="F134" s="250"/>
      <c r="G134" s="287"/>
      <c r="H134" s="288"/>
      <c r="I134" s="288"/>
      <c r="J134" s="289"/>
      <c r="K134" s="288"/>
      <c r="L134" s="288"/>
      <c r="M134" s="288"/>
      <c r="N134" s="289"/>
      <c r="O134" s="295"/>
      <c r="P134" s="295"/>
      <c r="Q134" s="248"/>
      <c r="R134" s="250"/>
      <c r="S134" s="298"/>
      <c r="T134" s="298"/>
      <c r="U134" s="298"/>
      <c r="V134" s="298"/>
      <c r="W134" s="298"/>
      <c r="X134" s="298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4"/>
    </row>
    <row r="135" spans="2:35" ht="14.25" thickBot="1">
      <c r="B135" s="290"/>
      <c r="C135" s="293"/>
      <c r="D135" s="252"/>
      <c r="E135" s="252"/>
      <c r="F135" s="253"/>
      <c r="G135" s="266"/>
      <c r="H135" s="267"/>
      <c r="I135" s="267"/>
      <c r="J135" s="268"/>
      <c r="K135" s="267"/>
      <c r="L135" s="267"/>
      <c r="M135" s="267"/>
      <c r="N135" s="268"/>
      <c r="O135" s="296"/>
      <c r="P135" s="296"/>
      <c r="Q135" s="251"/>
      <c r="R135" s="253"/>
      <c r="S135" s="299"/>
      <c r="T135" s="299"/>
      <c r="U135" s="299"/>
      <c r="V135" s="299"/>
      <c r="W135" s="299"/>
      <c r="X135" s="299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6"/>
    </row>
    <row r="136" spans="2:35">
      <c r="B136" s="290">
        <v>18</v>
      </c>
      <c r="C136" s="291"/>
      <c r="D136" s="246"/>
      <c r="E136" s="246"/>
      <c r="F136" s="247"/>
      <c r="G136" s="276"/>
      <c r="H136" s="277"/>
      <c r="I136" s="277"/>
      <c r="J136" s="278"/>
      <c r="K136" s="277"/>
      <c r="L136" s="277"/>
      <c r="M136" s="277"/>
      <c r="N136" s="278"/>
      <c r="O136" s="294"/>
      <c r="P136" s="294"/>
      <c r="Q136" s="245"/>
      <c r="R136" s="247"/>
      <c r="S136" s="297"/>
      <c r="T136" s="297"/>
      <c r="U136" s="297"/>
      <c r="V136" s="297"/>
      <c r="W136" s="297"/>
      <c r="X136" s="297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2"/>
    </row>
    <row r="137" spans="2:35">
      <c r="B137" s="290"/>
      <c r="C137" s="292"/>
      <c r="D137" s="249"/>
      <c r="E137" s="249"/>
      <c r="F137" s="250"/>
      <c r="G137" s="287"/>
      <c r="H137" s="288"/>
      <c r="I137" s="288"/>
      <c r="J137" s="289"/>
      <c r="K137" s="288"/>
      <c r="L137" s="288"/>
      <c r="M137" s="288"/>
      <c r="N137" s="289"/>
      <c r="O137" s="295"/>
      <c r="P137" s="295"/>
      <c r="Q137" s="248"/>
      <c r="R137" s="250"/>
      <c r="S137" s="298"/>
      <c r="T137" s="298"/>
      <c r="U137" s="298"/>
      <c r="V137" s="298"/>
      <c r="W137" s="298"/>
      <c r="X137" s="298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4"/>
    </row>
    <row r="138" spans="2:35" ht="14.25" thickBot="1">
      <c r="B138" s="290"/>
      <c r="C138" s="293"/>
      <c r="D138" s="252"/>
      <c r="E138" s="252"/>
      <c r="F138" s="253"/>
      <c r="G138" s="266"/>
      <c r="H138" s="267"/>
      <c r="I138" s="267"/>
      <c r="J138" s="268"/>
      <c r="K138" s="267"/>
      <c r="L138" s="267"/>
      <c r="M138" s="267"/>
      <c r="N138" s="268"/>
      <c r="O138" s="296"/>
      <c r="P138" s="296"/>
      <c r="Q138" s="251"/>
      <c r="R138" s="253"/>
      <c r="S138" s="299"/>
      <c r="T138" s="299"/>
      <c r="U138" s="299"/>
      <c r="V138" s="299"/>
      <c r="W138" s="299"/>
      <c r="X138" s="299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6"/>
    </row>
    <row r="139" spans="2:35">
      <c r="B139" s="290">
        <v>19</v>
      </c>
      <c r="C139" s="291"/>
      <c r="D139" s="246"/>
      <c r="E139" s="246"/>
      <c r="F139" s="247"/>
      <c r="G139" s="276"/>
      <c r="H139" s="277"/>
      <c r="I139" s="277"/>
      <c r="J139" s="278"/>
      <c r="K139" s="277"/>
      <c r="L139" s="277"/>
      <c r="M139" s="277"/>
      <c r="N139" s="278"/>
      <c r="O139" s="294"/>
      <c r="P139" s="294"/>
      <c r="Q139" s="245"/>
      <c r="R139" s="247"/>
      <c r="S139" s="297"/>
      <c r="T139" s="297"/>
      <c r="U139" s="297"/>
      <c r="V139" s="297"/>
      <c r="W139" s="297"/>
      <c r="X139" s="297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2"/>
    </row>
    <row r="140" spans="2:35">
      <c r="B140" s="290"/>
      <c r="C140" s="292"/>
      <c r="D140" s="249"/>
      <c r="E140" s="249"/>
      <c r="F140" s="250"/>
      <c r="G140" s="287"/>
      <c r="H140" s="288"/>
      <c r="I140" s="288"/>
      <c r="J140" s="289"/>
      <c r="K140" s="288"/>
      <c r="L140" s="288"/>
      <c r="M140" s="288"/>
      <c r="N140" s="289"/>
      <c r="O140" s="295"/>
      <c r="P140" s="295"/>
      <c r="Q140" s="248"/>
      <c r="R140" s="250"/>
      <c r="S140" s="298"/>
      <c r="T140" s="298"/>
      <c r="U140" s="298"/>
      <c r="V140" s="298"/>
      <c r="W140" s="298"/>
      <c r="X140" s="298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4"/>
    </row>
    <row r="141" spans="2:35" ht="14.25" thickBot="1">
      <c r="B141" s="290"/>
      <c r="C141" s="293"/>
      <c r="D141" s="252"/>
      <c r="E141" s="252"/>
      <c r="F141" s="253"/>
      <c r="G141" s="266"/>
      <c r="H141" s="267"/>
      <c r="I141" s="267"/>
      <c r="J141" s="268"/>
      <c r="K141" s="267"/>
      <c r="L141" s="267"/>
      <c r="M141" s="267"/>
      <c r="N141" s="268"/>
      <c r="O141" s="296"/>
      <c r="P141" s="296"/>
      <c r="Q141" s="251"/>
      <c r="R141" s="253"/>
      <c r="S141" s="299"/>
      <c r="T141" s="299"/>
      <c r="U141" s="299"/>
      <c r="V141" s="299"/>
      <c r="W141" s="299"/>
      <c r="X141" s="299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6"/>
    </row>
    <row r="142" spans="2:35">
      <c r="B142" s="290">
        <v>20</v>
      </c>
      <c r="C142" s="291"/>
      <c r="D142" s="246"/>
      <c r="E142" s="246"/>
      <c r="F142" s="247"/>
      <c r="G142" s="276"/>
      <c r="H142" s="277"/>
      <c r="I142" s="277"/>
      <c r="J142" s="278"/>
      <c r="K142" s="277"/>
      <c r="L142" s="277"/>
      <c r="M142" s="277"/>
      <c r="N142" s="278"/>
      <c r="O142" s="294"/>
      <c r="P142" s="294"/>
      <c r="Q142" s="245"/>
      <c r="R142" s="247"/>
      <c r="S142" s="297"/>
      <c r="T142" s="297"/>
      <c r="U142" s="297"/>
      <c r="V142" s="297"/>
      <c r="W142" s="297"/>
      <c r="X142" s="297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2"/>
    </row>
    <row r="143" spans="2:35">
      <c r="B143" s="290"/>
      <c r="C143" s="292"/>
      <c r="D143" s="249"/>
      <c r="E143" s="249"/>
      <c r="F143" s="250"/>
      <c r="G143" s="287"/>
      <c r="H143" s="288"/>
      <c r="I143" s="288"/>
      <c r="J143" s="289"/>
      <c r="K143" s="288"/>
      <c r="L143" s="288"/>
      <c r="M143" s="288"/>
      <c r="N143" s="289"/>
      <c r="O143" s="295"/>
      <c r="P143" s="295"/>
      <c r="Q143" s="248"/>
      <c r="R143" s="250"/>
      <c r="S143" s="298"/>
      <c r="T143" s="298"/>
      <c r="U143" s="298"/>
      <c r="V143" s="298"/>
      <c r="W143" s="298"/>
      <c r="X143" s="298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4"/>
    </row>
    <row r="144" spans="2:35" ht="14.25" thickBot="1">
      <c r="B144" s="290"/>
      <c r="C144" s="293"/>
      <c r="D144" s="252"/>
      <c r="E144" s="252"/>
      <c r="F144" s="253"/>
      <c r="G144" s="266"/>
      <c r="H144" s="267"/>
      <c r="I144" s="267"/>
      <c r="J144" s="268"/>
      <c r="K144" s="267"/>
      <c r="L144" s="267"/>
      <c r="M144" s="267"/>
      <c r="N144" s="268"/>
      <c r="O144" s="296"/>
      <c r="P144" s="296"/>
      <c r="Q144" s="251"/>
      <c r="R144" s="253"/>
      <c r="S144" s="299"/>
      <c r="T144" s="299"/>
      <c r="U144" s="299"/>
      <c r="V144" s="299"/>
      <c r="W144" s="299"/>
      <c r="X144" s="299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6"/>
    </row>
    <row r="145" spans="2:35">
      <c r="B145" s="290">
        <v>21</v>
      </c>
      <c r="C145" s="291"/>
      <c r="D145" s="246"/>
      <c r="E145" s="246"/>
      <c r="F145" s="247"/>
      <c r="G145" s="276"/>
      <c r="H145" s="277"/>
      <c r="I145" s="277"/>
      <c r="J145" s="278"/>
      <c r="K145" s="277"/>
      <c r="L145" s="277"/>
      <c r="M145" s="277"/>
      <c r="N145" s="278"/>
      <c r="O145" s="294"/>
      <c r="P145" s="294"/>
      <c r="Q145" s="245"/>
      <c r="R145" s="247"/>
      <c r="S145" s="297"/>
      <c r="T145" s="297"/>
      <c r="U145" s="297"/>
      <c r="V145" s="297"/>
      <c r="W145" s="297"/>
      <c r="X145" s="297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2"/>
    </row>
    <row r="146" spans="2:35">
      <c r="B146" s="290"/>
      <c r="C146" s="292"/>
      <c r="D146" s="249"/>
      <c r="E146" s="249"/>
      <c r="F146" s="250"/>
      <c r="G146" s="287"/>
      <c r="H146" s="288"/>
      <c r="I146" s="288"/>
      <c r="J146" s="289"/>
      <c r="K146" s="288"/>
      <c r="L146" s="288"/>
      <c r="M146" s="288"/>
      <c r="N146" s="289"/>
      <c r="O146" s="295"/>
      <c r="P146" s="295"/>
      <c r="Q146" s="248"/>
      <c r="R146" s="250"/>
      <c r="S146" s="298"/>
      <c r="T146" s="298"/>
      <c r="U146" s="298"/>
      <c r="V146" s="298"/>
      <c r="W146" s="298"/>
      <c r="X146" s="298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4"/>
    </row>
    <row r="147" spans="2:35" ht="14.25" thickBot="1">
      <c r="B147" s="290"/>
      <c r="C147" s="293"/>
      <c r="D147" s="252"/>
      <c r="E147" s="252"/>
      <c r="F147" s="253"/>
      <c r="G147" s="266"/>
      <c r="H147" s="267"/>
      <c r="I147" s="267"/>
      <c r="J147" s="268"/>
      <c r="K147" s="267"/>
      <c r="L147" s="267"/>
      <c r="M147" s="267"/>
      <c r="N147" s="268"/>
      <c r="O147" s="296"/>
      <c r="P147" s="296"/>
      <c r="Q147" s="251"/>
      <c r="R147" s="253"/>
      <c r="S147" s="299"/>
      <c r="T147" s="299"/>
      <c r="U147" s="299"/>
      <c r="V147" s="299"/>
      <c r="W147" s="299"/>
      <c r="X147" s="299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6"/>
    </row>
    <row r="148" spans="2:35">
      <c r="AB148" s="1" t="s">
        <v>119</v>
      </c>
    </row>
    <row r="150" spans="2:35" ht="25.5" customHeight="1" thickBot="1">
      <c r="C150" s="395" t="s">
        <v>151</v>
      </c>
      <c r="D150" s="396"/>
      <c r="E150" s="396"/>
      <c r="F150" s="396"/>
      <c r="G150" s="396"/>
      <c r="H150" s="396"/>
      <c r="I150" s="396"/>
      <c r="J150" s="396"/>
      <c r="K150" s="397"/>
      <c r="L150" s="397"/>
      <c r="M150" s="397"/>
      <c r="N150" s="134"/>
      <c r="O150" s="134"/>
      <c r="P150" s="134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</row>
    <row r="151" spans="2:35">
      <c r="C151" s="358" t="s">
        <v>142</v>
      </c>
      <c r="D151" s="331"/>
      <c r="E151" s="331"/>
      <c r="F151" s="359"/>
      <c r="G151" s="352" t="s">
        <v>68</v>
      </c>
      <c r="H151" s="353"/>
      <c r="I151" s="353"/>
      <c r="J151" s="353"/>
      <c r="K151" s="353"/>
      <c r="L151" s="353"/>
      <c r="M151" s="353"/>
      <c r="N151" s="354"/>
      <c r="O151" s="341" t="s">
        <v>69</v>
      </c>
      <c r="P151" s="341"/>
      <c r="Q151" s="341" t="s">
        <v>70</v>
      </c>
      <c r="R151" s="341"/>
      <c r="S151" s="341" t="s">
        <v>71</v>
      </c>
      <c r="T151" s="341"/>
      <c r="U151" s="341"/>
      <c r="V151" s="341"/>
      <c r="W151" s="341"/>
      <c r="X151" s="341"/>
      <c r="Y151" s="356" t="s">
        <v>72</v>
      </c>
      <c r="Z151" s="341"/>
      <c r="AA151" s="341"/>
      <c r="AB151" s="341"/>
      <c r="AC151" s="341"/>
      <c r="AD151" s="279" t="s">
        <v>73</v>
      </c>
      <c r="AE151" s="279"/>
      <c r="AF151" s="279"/>
      <c r="AG151" s="279" t="s">
        <v>74</v>
      </c>
      <c r="AH151" s="279"/>
      <c r="AI151" s="280"/>
    </row>
    <row r="152" spans="2:35">
      <c r="C152" s="394"/>
      <c r="D152" s="379"/>
      <c r="E152" s="379"/>
      <c r="F152" s="393"/>
      <c r="G152" s="391" t="s">
        <v>75</v>
      </c>
      <c r="H152" s="387"/>
      <c r="I152" s="387"/>
      <c r="J152" s="388"/>
      <c r="K152" s="379" t="s">
        <v>76</v>
      </c>
      <c r="L152" s="379"/>
      <c r="M152" s="379"/>
      <c r="N152" s="393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6"/>
      <c r="AE152" s="346"/>
      <c r="AF152" s="346"/>
      <c r="AG152" s="346"/>
      <c r="AH152" s="346"/>
      <c r="AI152" s="348"/>
    </row>
    <row r="153" spans="2:35" ht="14.25" thickBot="1">
      <c r="C153" s="389"/>
      <c r="D153" s="390"/>
      <c r="E153" s="390"/>
      <c r="F153" s="233"/>
      <c r="G153" s="392"/>
      <c r="H153" s="390"/>
      <c r="I153" s="390"/>
      <c r="J153" s="233"/>
      <c r="K153" s="390"/>
      <c r="L153" s="390"/>
      <c r="M153" s="390"/>
      <c r="N153" s="233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  <c r="AA153" s="355"/>
      <c r="AB153" s="355"/>
      <c r="AC153" s="355"/>
      <c r="AD153" s="347"/>
      <c r="AE153" s="347"/>
      <c r="AF153" s="347"/>
      <c r="AG153" s="347"/>
      <c r="AH153" s="347"/>
      <c r="AI153" s="349"/>
    </row>
    <row r="154" spans="2:35">
      <c r="B154" s="302">
        <v>1</v>
      </c>
      <c r="C154" s="291" t="s">
        <v>152</v>
      </c>
      <c r="D154" s="246"/>
      <c r="E154" s="246"/>
      <c r="F154" s="247"/>
      <c r="G154" s="276" t="s">
        <v>153</v>
      </c>
      <c r="H154" s="277"/>
      <c r="I154" s="277"/>
      <c r="J154" s="278"/>
      <c r="K154" s="277" t="s">
        <v>154</v>
      </c>
      <c r="L154" s="277"/>
      <c r="M154" s="277"/>
      <c r="N154" s="278"/>
      <c r="O154" s="294">
        <v>2</v>
      </c>
      <c r="P154" s="294"/>
      <c r="Q154" s="245" t="s">
        <v>108</v>
      </c>
      <c r="R154" s="247"/>
      <c r="S154" s="297">
        <v>38173</v>
      </c>
      <c r="T154" s="297"/>
      <c r="U154" s="297"/>
      <c r="V154" s="297"/>
      <c r="W154" s="297"/>
      <c r="X154" s="297"/>
      <c r="Y154" s="281">
        <v>111222333</v>
      </c>
      <c r="Z154" s="281"/>
      <c r="AA154" s="281"/>
      <c r="AB154" s="281"/>
      <c r="AC154" s="281"/>
      <c r="AD154" s="281">
        <v>148</v>
      </c>
      <c r="AE154" s="281"/>
      <c r="AF154" s="281"/>
      <c r="AG154" s="281">
        <v>55</v>
      </c>
      <c r="AH154" s="281"/>
      <c r="AI154" s="282"/>
    </row>
    <row r="155" spans="2:35">
      <c r="B155" s="302"/>
      <c r="C155" s="292"/>
      <c r="D155" s="249"/>
      <c r="E155" s="249"/>
      <c r="F155" s="250"/>
      <c r="G155" s="287" t="s">
        <v>135</v>
      </c>
      <c r="H155" s="288"/>
      <c r="I155" s="288"/>
      <c r="J155" s="289"/>
      <c r="K155" s="288" t="s">
        <v>136</v>
      </c>
      <c r="L155" s="288"/>
      <c r="M155" s="288"/>
      <c r="N155" s="289"/>
      <c r="O155" s="295"/>
      <c r="P155" s="295"/>
      <c r="Q155" s="248"/>
      <c r="R155" s="250"/>
      <c r="S155" s="298"/>
      <c r="T155" s="298"/>
      <c r="U155" s="298"/>
      <c r="V155" s="298"/>
      <c r="W155" s="298"/>
      <c r="X155" s="298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4"/>
    </row>
    <row r="156" spans="2:35" ht="14.25" thickBot="1">
      <c r="B156" s="302"/>
      <c r="C156" s="293"/>
      <c r="D156" s="252"/>
      <c r="E156" s="252"/>
      <c r="F156" s="253"/>
      <c r="G156" s="266"/>
      <c r="H156" s="267"/>
      <c r="I156" s="267"/>
      <c r="J156" s="268"/>
      <c r="K156" s="267"/>
      <c r="L156" s="267"/>
      <c r="M156" s="267"/>
      <c r="N156" s="268"/>
      <c r="O156" s="296"/>
      <c r="P156" s="296"/>
      <c r="Q156" s="251"/>
      <c r="R156" s="253"/>
      <c r="S156" s="299"/>
      <c r="T156" s="299"/>
      <c r="U156" s="299"/>
      <c r="V156" s="299"/>
      <c r="W156" s="299"/>
      <c r="X156" s="299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6"/>
    </row>
    <row r="157" spans="2:35">
      <c r="B157" s="302">
        <v>2</v>
      </c>
      <c r="C157" s="291" t="s">
        <v>155</v>
      </c>
      <c r="D157" s="246"/>
      <c r="E157" s="246"/>
      <c r="F157" s="247"/>
      <c r="G157" s="276" t="s">
        <v>156</v>
      </c>
      <c r="H157" s="277"/>
      <c r="I157" s="277"/>
      <c r="J157" s="278"/>
      <c r="K157" s="276" t="s">
        <v>157</v>
      </c>
      <c r="L157" s="277"/>
      <c r="M157" s="277"/>
      <c r="N157" s="278"/>
      <c r="O157" s="294">
        <v>3</v>
      </c>
      <c r="P157" s="294"/>
      <c r="Q157" s="245" t="s">
        <v>108</v>
      </c>
      <c r="R157" s="247"/>
      <c r="S157" s="297">
        <v>37904</v>
      </c>
      <c r="T157" s="297"/>
      <c r="U157" s="297"/>
      <c r="V157" s="297"/>
      <c r="W157" s="297"/>
      <c r="X157" s="297"/>
      <c r="Y157" s="281">
        <v>987654321</v>
      </c>
      <c r="Z157" s="281"/>
      <c r="AA157" s="281"/>
      <c r="AB157" s="281"/>
      <c r="AC157" s="281"/>
      <c r="AD157" s="281">
        <v>150</v>
      </c>
      <c r="AE157" s="281"/>
      <c r="AF157" s="281"/>
      <c r="AG157" s="281">
        <v>75</v>
      </c>
      <c r="AH157" s="281"/>
      <c r="AI157" s="282"/>
    </row>
    <row r="158" spans="2:35">
      <c r="B158" s="302"/>
      <c r="C158" s="292"/>
      <c r="D158" s="249"/>
      <c r="E158" s="249"/>
      <c r="F158" s="250"/>
      <c r="G158" s="287" t="s">
        <v>131</v>
      </c>
      <c r="H158" s="288"/>
      <c r="I158" s="288"/>
      <c r="J158" s="289"/>
      <c r="K158" s="288" t="s">
        <v>132</v>
      </c>
      <c r="L158" s="288"/>
      <c r="M158" s="288"/>
      <c r="N158" s="289"/>
      <c r="O158" s="295"/>
      <c r="P158" s="295"/>
      <c r="Q158" s="248"/>
      <c r="R158" s="250"/>
      <c r="S158" s="298"/>
      <c r="T158" s="298"/>
      <c r="U158" s="298"/>
      <c r="V158" s="298"/>
      <c r="W158" s="298"/>
      <c r="X158" s="298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4"/>
    </row>
    <row r="159" spans="2:35" ht="14.25" thickBot="1">
      <c r="B159" s="302"/>
      <c r="C159" s="293"/>
      <c r="D159" s="252"/>
      <c r="E159" s="252"/>
      <c r="F159" s="253"/>
      <c r="G159" s="266"/>
      <c r="H159" s="267"/>
      <c r="I159" s="267"/>
      <c r="J159" s="268"/>
      <c r="K159" s="267"/>
      <c r="L159" s="267"/>
      <c r="M159" s="267"/>
      <c r="N159" s="268"/>
      <c r="O159" s="296"/>
      <c r="P159" s="296"/>
      <c r="Q159" s="251"/>
      <c r="R159" s="253"/>
      <c r="S159" s="299"/>
      <c r="T159" s="299"/>
      <c r="U159" s="299"/>
      <c r="V159" s="299"/>
      <c r="W159" s="299"/>
      <c r="X159" s="299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6"/>
    </row>
    <row r="160" spans="2:35">
      <c r="B160" s="302">
        <v>3</v>
      </c>
      <c r="C160" s="291"/>
      <c r="D160" s="246"/>
      <c r="E160" s="246"/>
      <c r="F160" s="247"/>
      <c r="G160" s="276"/>
      <c r="H160" s="277"/>
      <c r="I160" s="277"/>
      <c r="J160" s="278"/>
      <c r="K160" s="277"/>
      <c r="L160" s="277"/>
      <c r="M160" s="277"/>
      <c r="N160" s="278"/>
      <c r="O160" s="294"/>
      <c r="P160" s="294"/>
      <c r="Q160" s="245"/>
      <c r="R160" s="247"/>
      <c r="S160" s="297"/>
      <c r="T160" s="297"/>
      <c r="U160" s="297"/>
      <c r="V160" s="297"/>
      <c r="W160" s="297"/>
      <c r="X160" s="297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2"/>
    </row>
    <row r="161" spans="2:35">
      <c r="B161" s="302"/>
      <c r="C161" s="292"/>
      <c r="D161" s="249"/>
      <c r="E161" s="249"/>
      <c r="F161" s="250"/>
      <c r="G161" s="287"/>
      <c r="H161" s="288"/>
      <c r="I161" s="288"/>
      <c r="J161" s="289"/>
      <c r="K161" s="288"/>
      <c r="L161" s="288"/>
      <c r="M161" s="288"/>
      <c r="N161" s="289"/>
      <c r="O161" s="295"/>
      <c r="P161" s="295"/>
      <c r="Q161" s="248"/>
      <c r="R161" s="250"/>
      <c r="S161" s="298"/>
      <c r="T161" s="298"/>
      <c r="U161" s="298"/>
      <c r="V161" s="298"/>
      <c r="W161" s="298"/>
      <c r="X161" s="298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4"/>
    </row>
    <row r="162" spans="2:35" ht="14.25" thickBot="1">
      <c r="B162" s="302"/>
      <c r="C162" s="293"/>
      <c r="D162" s="252"/>
      <c r="E162" s="252"/>
      <c r="F162" s="253"/>
      <c r="G162" s="266"/>
      <c r="H162" s="267"/>
      <c r="I162" s="267"/>
      <c r="J162" s="268"/>
      <c r="K162" s="267"/>
      <c r="L162" s="267"/>
      <c r="M162" s="267"/>
      <c r="N162" s="268"/>
      <c r="O162" s="296"/>
      <c r="P162" s="296"/>
      <c r="Q162" s="251"/>
      <c r="R162" s="253"/>
      <c r="S162" s="299"/>
      <c r="T162" s="299"/>
      <c r="U162" s="299"/>
      <c r="V162" s="299"/>
      <c r="W162" s="299"/>
      <c r="X162" s="299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6"/>
    </row>
    <row r="163" spans="2:35">
      <c r="B163" s="302">
        <v>4</v>
      </c>
      <c r="C163" s="291"/>
      <c r="D163" s="246"/>
      <c r="E163" s="246"/>
      <c r="F163" s="247"/>
      <c r="G163" s="276"/>
      <c r="H163" s="277"/>
      <c r="I163" s="277"/>
      <c r="J163" s="278"/>
      <c r="K163" s="277"/>
      <c r="L163" s="277"/>
      <c r="M163" s="277"/>
      <c r="N163" s="278"/>
      <c r="O163" s="294"/>
      <c r="P163" s="294"/>
      <c r="Q163" s="245"/>
      <c r="R163" s="247"/>
      <c r="S163" s="297"/>
      <c r="T163" s="297"/>
      <c r="U163" s="297"/>
      <c r="V163" s="297"/>
      <c r="W163" s="297"/>
      <c r="X163" s="297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2"/>
    </row>
    <row r="164" spans="2:35">
      <c r="B164" s="302"/>
      <c r="C164" s="292"/>
      <c r="D164" s="249"/>
      <c r="E164" s="249"/>
      <c r="F164" s="250"/>
      <c r="G164" s="287"/>
      <c r="H164" s="288"/>
      <c r="I164" s="288"/>
      <c r="J164" s="289"/>
      <c r="K164" s="288"/>
      <c r="L164" s="288"/>
      <c r="M164" s="288"/>
      <c r="N164" s="289"/>
      <c r="O164" s="295"/>
      <c r="P164" s="295"/>
      <c r="Q164" s="248"/>
      <c r="R164" s="250"/>
      <c r="S164" s="298"/>
      <c r="T164" s="298"/>
      <c r="U164" s="298"/>
      <c r="V164" s="298"/>
      <c r="W164" s="298"/>
      <c r="X164" s="298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4"/>
    </row>
    <row r="165" spans="2:35" ht="14.25" thickBot="1">
      <c r="B165" s="302"/>
      <c r="C165" s="293"/>
      <c r="D165" s="252"/>
      <c r="E165" s="252"/>
      <c r="F165" s="253"/>
      <c r="G165" s="266"/>
      <c r="H165" s="267"/>
      <c r="I165" s="267"/>
      <c r="J165" s="268"/>
      <c r="K165" s="267"/>
      <c r="L165" s="267"/>
      <c r="M165" s="267"/>
      <c r="N165" s="268"/>
      <c r="O165" s="296"/>
      <c r="P165" s="296"/>
      <c r="Q165" s="251"/>
      <c r="R165" s="253"/>
      <c r="S165" s="299"/>
      <c r="T165" s="299"/>
      <c r="U165" s="299"/>
      <c r="V165" s="299"/>
      <c r="W165" s="299"/>
      <c r="X165" s="299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6"/>
    </row>
    <row r="166" spans="2:35">
      <c r="B166" s="302">
        <v>5</v>
      </c>
      <c r="C166" s="291"/>
      <c r="D166" s="246"/>
      <c r="E166" s="246"/>
      <c r="F166" s="247"/>
      <c r="G166" s="276"/>
      <c r="H166" s="277"/>
      <c r="I166" s="277"/>
      <c r="J166" s="278"/>
      <c r="K166" s="277"/>
      <c r="L166" s="277"/>
      <c r="M166" s="277"/>
      <c r="N166" s="278"/>
      <c r="O166" s="294"/>
      <c r="P166" s="294"/>
      <c r="Q166" s="245"/>
      <c r="R166" s="247"/>
      <c r="S166" s="297"/>
      <c r="T166" s="297"/>
      <c r="U166" s="297"/>
      <c r="V166" s="297"/>
      <c r="W166" s="297"/>
      <c r="X166" s="297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2"/>
    </row>
    <row r="167" spans="2:35">
      <c r="B167" s="302"/>
      <c r="C167" s="292"/>
      <c r="D167" s="249"/>
      <c r="E167" s="249"/>
      <c r="F167" s="250"/>
      <c r="G167" s="287"/>
      <c r="H167" s="288"/>
      <c r="I167" s="288"/>
      <c r="J167" s="289"/>
      <c r="K167" s="288"/>
      <c r="L167" s="288"/>
      <c r="M167" s="288"/>
      <c r="N167" s="289"/>
      <c r="O167" s="295"/>
      <c r="P167" s="295"/>
      <c r="Q167" s="248"/>
      <c r="R167" s="250"/>
      <c r="S167" s="298"/>
      <c r="T167" s="298"/>
      <c r="U167" s="298"/>
      <c r="V167" s="298"/>
      <c r="W167" s="298"/>
      <c r="X167" s="298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4"/>
    </row>
    <row r="168" spans="2:35" ht="14.25" thickBot="1">
      <c r="B168" s="302"/>
      <c r="C168" s="293"/>
      <c r="D168" s="252"/>
      <c r="E168" s="252"/>
      <c r="F168" s="253"/>
      <c r="G168" s="266"/>
      <c r="H168" s="267"/>
      <c r="I168" s="267"/>
      <c r="J168" s="268"/>
      <c r="K168" s="267"/>
      <c r="L168" s="267"/>
      <c r="M168" s="267"/>
      <c r="N168" s="268"/>
      <c r="O168" s="296"/>
      <c r="P168" s="296"/>
      <c r="Q168" s="251"/>
      <c r="R168" s="253"/>
      <c r="S168" s="299"/>
      <c r="T168" s="299"/>
      <c r="U168" s="299"/>
      <c r="V168" s="299"/>
      <c r="W168" s="299"/>
      <c r="X168" s="299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6"/>
    </row>
    <row r="169" spans="2:35">
      <c r="B169" s="302">
        <v>6</v>
      </c>
      <c r="C169" s="291"/>
      <c r="D169" s="246"/>
      <c r="E169" s="246"/>
      <c r="F169" s="247"/>
      <c r="G169" s="276"/>
      <c r="H169" s="277"/>
      <c r="I169" s="277"/>
      <c r="J169" s="278"/>
      <c r="K169" s="277"/>
      <c r="L169" s="277"/>
      <c r="M169" s="277"/>
      <c r="N169" s="278"/>
      <c r="O169" s="294"/>
      <c r="P169" s="294"/>
      <c r="Q169" s="245"/>
      <c r="R169" s="247"/>
      <c r="S169" s="297"/>
      <c r="T169" s="297"/>
      <c r="U169" s="297"/>
      <c r="V169" s="297"/>
      <c r="W169" s="297"/>
      <c r="X169" s="297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2"/>
    </row>
    <row r="170" spans="2:35">
      <c r="B170" s="302"/>
      <c r="C170" s="292"/>
      <c r="D170" s="249"/>
      <c r="E170" s="249"/>
      <c r="F170" s="250"/>
      <c r="G170" s="287"/>
      <c r="H170" s="288"/>
      <c r="I170" s="288"/>
      <c r="J170" s="289"/>
      <c r="K170" s="288"/>
      <c r="L170" s="288"/>
      <c r="M170" s="288"/>
      <c r="N170" s="289"/>
      <c r="O170" s="295"/>
      <c r="P170" s="295"/>
      <c r="Q170" s="248"/>
      <c r="R170" s="250"/>
      <c r="S170" s="298"/>
      <c r="T170" s="298"/>
      <c r="U170" s="298"/>
      <c r="V170" s="298"/>
      <c r="W170" s="298"/>
      <c r="X170" s="298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4"/>
    </row>
    <row r="171" spans="2:35" ht="14.25" thickBot="1">
      <c r="B171" s="302"/>
      <c r="C171" s="293"/>
      <c r="D171" s="252"/>
      <c r="E171" s="252"/>
      <c r="F171" s="253"/>
      <c r="G171" s="266"/>
      <c r="H171" s="267"/>
      <c r="I171" s="267"/>
      <c r="J171" s="268"/>
      <c r="K171" s="267"/>
      <c r="L171" s="267"/>
      <c r="M171" s="267"/>
      <c r="N171" s="268"/>
      <c r="O171" s="296"/>
      <c r="P171" s="296"/>
      <c r="Q171" s="251"/>
      <c r="R171" s="253"/>
      <c r="S171" s="299"/>
      <c r="T171" s="299"/>
      <c r="U171" s="299"/>
      <c r="V171" s="299"/>
      <c r="W171" s="299"/>
      <c r="X171" s="299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6"/>
    </row>
    <row r="172" spans="2:35">
      <c r="B172" s="302">
        <v>7</v>
      </c>
      <c r="C172" s="291"/>
      <c r="D172" s="246"/>
      <c r="E172" s="246"/>
      <c r="F172" s="247"/>
      <c r="G172" s="276"/>
      <c r="H172" s="277"/>
      <c r="I172" s="277"/>
      <c r="J172" s="278"/>
      <c r="K172" s="277"/>
      <c r="L172" s="277"/>
      <c r="M172" s="277"/>
      <c r="N172" s="278"/>
      <c r="O172" s="294"/>
      <c r="P172" s="294"/>
      <c r="Q172" s="245"/>
      <c r="R172" s="247"/>
      <c r="S172" s="297"/>
      <c r="T172" s="297"/>
      <c r="U172" s="297"/>
      <c r="V172" s="297"/>
      <c r="W172" s="297"/>
      <c r="X172" s="297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2"/>
    </row>
    <row r="173" spans="2:35">
      <c r="B173" s="302"/>
      <c r="C173" s="292"/>
      <c r="D173" s="249"/>
      <c r="E173" s="249"/>
      <c r="F173" s="250"/>
      <c r="G173" s="287"/>
      <c r="H173" s="288"/>
      <c r="I173" s="288"/>
      <c r="J173" s="289"/>
      <c r="K173" s="288"/>
      <c r="L173" s="288"/>
      <c r="M173" s="288"/>
      <c r="N173" s="289"/>
      <c r="O173" s="295"/>
      <c r="P173" s="295"/>
      <c r="Q173" s="248"/>
      <c r="R173" s="250"/>
      <c r="S173" s="298"/>
      <c r="T173" s="298"/>
      <c r="U173" s="298"/>
      <c r="V173" s="298"/>
      <c r="W173" s="298"/>
      <c r="X173" s="298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4"/>
    </row>
    <row r="174" spans="2:35" ht="14.25" thickBot="1">
      <c r="B174" s="320"/>
      <c r="C174" s="309"/>
      <c r="D174" s="310"/>
      <c r="E174" s="310"/>
      <c r="F174" s="311"/>
      <c r="G174" s="317"/>
      <c r="H174" s="318"/>
      <c r="I174" s="318"/>
      <c r="J174" s="319"/>
      <c r="K174" s="318"/>
      <c r="L174" s="318"/>
      <c r="M174" s="318"/>
      <c r="N174" s="319"/>
      <c r="O174" s="312"/>
      <c r="P174" s="312"/>
      <c r="Q174" s="313"/>
      <c r="R174" s="311"/>
      <c r="S174" s="314"/>
      <c r="T174" s="314"/>
      <c r="U174" s="314"/>
      <c r="V174" s="314"/>
      <c r="W174" s="314"/>
      <c r="X174" s="314"/>
      <c r="Y174" s="315"/>
      <c r="Z174" s="315"/>
      <c r="AA174" s="315"/>
      <c r="AB174" s="315"/>
      <c r="AC174" s="315"/>
      <c r="AD174" s="315"/>
      <c r="AE174" s="315"/>
      <c r="AF174" s="315"/>
      <c r="AG174" s="315"/>
      <c r="AH174" s="315"/>
      <c r="AI174" s="316"/>
    </row>
    <row r="175" spans="2:35" ht="14.25" thickTop="1">
      <c r="B175" s="303">
        <v>8</v>
      </c>
      <c r="C175" s="292"/>
      <c r="D175" s="249"/>
      <c r="E175" s="249"/>
      <c r="F175" s="250"/>
      <c r="G175" s="304"/>
      <c r="H175" s="305"/>
      <c r="I175" s="305"/>
      <c r="J175" s="306"/>
      <c r="K175" s="305"/>
      <c r="L175" s="305"/>
      <c r="M175" s="305"/>
      <c r="N175" s="306"/>
      <c r="O175" s="307"/>
      <c r="P175" s="307"/>
      <c r="Q175" s="248"/>
      <c r="R175" s="250"/>
      <c r="S175" s="308"/>
      <c r="T175" s="308"/>
      <c r="U175" s="308"/>
      <c r="V175" s="308"/>
      <c r="W175" s="308"/>
      <c r="X175" s="308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1"/>
    </row>
    <row r="176" spans="2:35">
      <c r="B176" s="302"/>
      <c r="C176" s="292"/>
      <c r="D176" s="249"/>
      <c r="E176" s="249"/>
      <c r="F176" s="250"/>
      <c r="G176" s="287"/>
      <c r="H176" s="288"/>
      <c r="I176" s="288"/>
      <c r="J176" s="289"/>
      <c r="K176" s="288"/>
      <c r="L176" s="288"/>
      <c r="M176" s="288"/>
      <c r="N176" s="289"/>
      <c r="O176" s="295"/>
      <c r="P176" s="295"/>
      <c r="Q176" s="248"/>
      <c r="R176" s="250"/>
      <c r="S176" s="298"/>
      <c r="T176" s="298"/>
      <c r="U176" s="298"/>
      <c r="V176" s="298"/>
      <c r="W176" s="298"/>
      <c r="X176" s="298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4"/>
    </row>
    <row r="177" spans="2:35" ht="14.25" thickBot="1">
      <c r="B177" s="302"/>
      <c r="C177" s="293"/>
      <c r="D177" s="252"/>
      <c r="E177" s="252"/>
      <c r="F177" s="253"/>
      <c r="G177" s="266"/>
      <c r="H177" s="267"/>
      <c r="I177" s="267"/>
      <c r="J177" s="268"/>
      <c r="K177" s="267"/>
      <c r="L177" s="267"/>
      <c r="M177" s="267"/>
      <c r="N177" s="268"/>
      <c r="O177" s="296"/>
      <c r="P177" s="296"/>
      <c r="Q177" s="251"/>
      <c r="R177" s="253"/>
      <c r="S177" s="299"/>
      <c r="T177" s="299"/>
      <c r="U177" s="299"/>
      <c r="V177" s="299"/>
      <c r="W177" s="299"/>
      <c r="X177" s="299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6"/>
    </row>
    <row r="178" spans="2:35">
      <c r="B178" s="302">
        <v>9</v>
      </c>
      <c r="C178" s="291"/>
      <c r="D178" s="246"/>
      <c r="E178" s="246"/>
      <c r="F178" s="247"/>
      <c r="G178" s="276"/>
      <c r="H178" s="277"/>
      <c r="I178" s="277"/>
      <c r="J178" s="278"/>
      <c r="K178" s="277"/>
      <c r="L178" s="277"/>
      <c r="M178" s="277"/>
      <c r="N178" s="278"/>
      <c r="O178" s="294"/>
      <c r="P178" s="294"/>
      <c r="Q178" s="245"/>
      <c r="R178" s="247"/>
      <c r="S178" s="297"/>
      <c r="T178" s="297"/>
      <c r="U178" s="297"/>
      <c r="V178" s="297"/>
      <c r="W178" s="297"/>
      <c r="X178" s="297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2"/>
    </row>
    <row r="179" spans="2:35">
      <c r="B179" s="302"/>
      <c r="C179" s="292"/>
      <c r="D179" s="249"/>
      <c r="E179" s="249"/>
      <c r="F179" s="250"/>
      <c r="G179" s="287"/>
      <c r="H179" s="288"/>
      <c r="I179" s="288"/>
      <c r="J179" s="289"/>
      <c r="K179" s="288"/>
      <c r="L179" s="288"/>
      <c r="M179" s="288"/>
      <c r="N179" s="289"/>
      <c r="O179" s="295"/>
      <c r="P179" s="295"/>
      <c r="Q179" s="248"/>
      <c r="R179" s="250"/>
      <c r="S179" s="298"/>
      <c r="T179" s="298"/>
      <c r="U179" s="298"/>
      <c r="V179" s="298"/>
      <c r="W179" s="298"/>
      <c r="X179" s="298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4"/>
    </row>
    <row r="180" spans="2:35" ht="14.25" thickBot="1">
      <c r="B180" s="302"/>
      <c r="C180" s="293"/>
      <c r="D180" s="252"/>
      <c r="E180" s="252"/>
      <c r="F180" s="253"/>
      <c r="G180" s="266"/>
      <c r="H180" s="267"/>
      <c r="I180" s="267"/>
      <c r="J180" s="268"/>
      <c r="K180" s="267"/>
      <c r="L180" s="267"/>
      <c r="M180" s="267"/>
      <c r="N180" s="268"/>
      <c r="O180" s="296"/>
      <c r="P180" s="296"/>
      <c r="Q180" s="251"/>
      <c r="R180" s="253"/>
      <c r="S180" s="299"/>
      <c r="T180" s="299"/>
      <c r="U180" s="299"/>
      <c r="V180" s="299"/>
      <c r="W180" s="299"/>
      <c r="X180" s="299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6"/>
    </row>
    <row r="181" spans="2:35">
      <c r="B181" s="290">
        <v>10</v>
      </c>
      <c r="C181" s="291"/>
      <c r="D181" s="246"/>
      <c r="E181" s="246"/>
      <c r="F181" s="247"/>
      <c r="G181" s="276"/>
      <c r="H181" s="277"/>
      <c r="I181" s="277"/>
      <c r="J181" s="278"/>
      <c r="K181" s="277"/>
      <c r="L181" s="277"/>
      <c r="M181" s="277"/>
      <c r="N181" s="278"/>
      <c r="O181" s="294"/>
      <c r="P181" s="294"/>
      <c r="Q181" s="245"/>
      <c r="R181" s="247"/>
      <c r="S181" s="297"/>
      <c r="T181" s="297"/>
      <c r="U181" s="297"/>
      <c r="V181" s="297"/>
      <c r="W181" s="297"/>
      <c r="X181" s="297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2"/>
    </row>
    <row r="182" spans="2:35">
      <c r="B182" s="290"/>
      <c r="C182" s="292"/>
      <c r="D182" s="249"/>
      <c r="E182" s="249"/>
      <c r="F182" s="250"/>
      <c r="G182" s="287"/>
      <c r="H182" s="288"/>
      <c r="I182" s="288"/>
      <c r="J182" s="289"/>
      <c r="K182" s="288"/>
      <c r="L182" s="288"/>
      <c r="M182" s="288"/>
      <c r="N182" s="289"/>
      <c r="O182" s="295"/>
      <c r="P182" s="295"/>
      <c r="Q182" s="248"/>
      <c r="R182" s="250"/>
      <c r="S182" s="298"/>
      <c r="T182" s="298"/>
      <c r="U182" s="298"/>
      <c r="V182" s="298"/>
      <c r="W182" s="298"/>
      <c r="X182" s="298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4"/>
    </row>
    <row r="183" spans="2:35" ht="14.25" thickBot="1">
      <c r="B183" s="290"/>
      <c r="C183" s="293"/>
      <c r="D183" s="252"/>
      <c r="E183" s="252"/>
      <c r="F183" s="253"/>
      <c r="G183" s="266"/>
      <c r="H183" s="267"/>
      <c r="I183" s="267"/>
      <c r="J183" s="268"/>
      <c r="K183" s="267"/>
      <c r="L183" s="267"/>
      <c r="M183" s="267"/>
      <c r="N183" s="268"/>
      <c r="O183" s="296"/>
      <c r="P183" s="296"/>
      <c r="Q183" s="251"/>
      <c r="R183" s="253"/>
      <c r="S183" s="299"/>
      <c r="T183" s="299"/>
      <c r="U183" s="299"/>
      <c r="V183" s="299"/>
      <c r="W183" s="299"/>
      <c r="X183" s="299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6"/>
    </row>
    <row r="184" spans="2:35">
      <c r="B184" s="290">
        <v>11</v>
      </c>
      <c r="C184" s="291"/>
      <c r="D184" s="246"/>
      <c r="E184" s="246"/>
      <c r="F184" s="247"/>
      <c r="G184" s="276"/>
      <c r="H184" s="277"/>
      <c r="I184" s="277"/>
      <c r="J184" s="278"/>
      <c r="K184" s="277"/>
      <c r="L184" s="277"/>
      <c r="M184" s="277"/>
      <c r="N184" s="278"/>
      <c r="O184" s="294"/>
      <c r="P184" s="294"/>
      <c r="Q184" s="245"/>
      <c r="R184" s="247"/>
      <c r="S184" s="297"/>
      <c r="T184" s="297"/>
      <c r="U184" s="297"/>
      <c r="V184" s="297"/>
      <c r="W184" s="297"/>
      <c r="X184" s="297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2"/>
    </row>
    <row r="185" spans="2:35">
      <c r="B185" s="290"/>
      <c r="C185" s="292"/>
      <c r="D185" s="249"/>
      <c r="E185" s="249"/>
      <c r="F185" s="250"/>
      <c r="G185" s="287"/>
      <c r="H185" s="288"/>
      <c r="I185" s="288"/>
      <c r="J185" s="289"/>
      <c r="K185" s="288"/>
      <c r="L185" s="288"/>
      <c r="M185" s="288"/>
      <c r="N185" s="289"/>
      <c r="O185" s="295"/>
      <c r="P185" s="295"/>
      <c r="Q185" s="248"/>
      <c r="R185" s="250"/>
      <c r="S185" s="298"/>
      <c r="T185" s="298"/>
      <c r="U185" s="298"/>
      <c r="V185" s="298"/>
      <c r="W185" s="298"/>
      <c r="X185" s="298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4"/>
    </row>
    <row r="186" spans="2:35" ht="14.25" thickBot="1">
      <c r="B186" s="290"/>
      <c r="C186" s="293"/>
      <c r="D186" s="252"/>
      <c r="E186" s="252"/>
      <c r="F186" s="253"/>
      <c r="G186" s="266"/>
      <c r="H186" s="267"/>
      <c r="I186" s="267"/>
      <c r="J186" s="268"/>
      <c r="K186" s="267"/>
      <c r="L186" s="267"/>
      <c r="M186" s="267"/>
      <c r="N186" s="268"/>
      <c r="O186" s="296"/>
      <c r="P186" s="296"/>
      <c r="Q186" s="251"/>
      <c r="R186" s="253"/>
      <c r="S186" s="299"/>
      <c r="T186" s="299"/>
      <c r="U186" s="299"/>
      <c r="V186" s="299"/>
      <c r="W186" s="299"/>
      <c r="X186" s="299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6"/>
    </row>
    <row r="187" spans="2:35">
      <c r="B187" s="290">
        <v>12</v>
      </c>
      <c r="C187" s="291"/>
      <c r="D187" s="246"/>
      <c r="E187" s="246"/>
      <c r="F187" s="247"/>
      <c r="G187" s="276"/>
      <c r="H187" s="277"/>
      <c r="I187" s="277"/>
      <c r="J187" s="278"/>
      <c r="K187" s="277"/>
      <c r="L187" s="277"/>
      <c r="M187" s="277"/>
      <c r="N187" s="278"/>
      <c r="O187" s="294"/>
      <c r="P187" s="294"/>
      <c r="Q187" s="245"/>
      <c r="R187" s="247"/>
      <c r="S187" s="297"/>
      <c r="T187" s="297"/>
      <c r="U187" s="297"/>
      <c r="V187" s="297"/>
      <c r="W187" s="297"/>
      <c r="X187" s="297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2"/>
    </row>
    <row r="188" spans="2:35">
      <c r="B188" s="290"/>
      <c r="C188" s="292"/>
      <c r="D188" s="249"/>
      <c r="E188" s="249"/>
      <c r="F188" s="250"/>
      <c r="G188" s="287"/>
      <c r="H188" s="288"/>
      <c r="I188" s="288"/>
      <c r="J188" s="289"/>
      <c r="K188" s="288"/>
      <c r="L188" s="288"/>
      <c r="M188" s="288"/>
      <c r="N188" s="289"/>
      <c r="O188" s="295"/>
      <c r="P188" s="295"/>
      <c r="Q188" s="248"/>
      <c r="R188" s="250"/>
      <c r="S188" s="298"/>
      <c r="T188" s="298"/>
      <c r="U188" s="298"/>
      <c r="V188" s="298"/>
      <c r="W188" s="298"/>
      <c r="X188" s="298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4"/>
    </row>
    <row r="189" spans="2:35" ht="14.25" thickBot="1">
      <c r="B189" s="290"/>
      <c r="C189" s="293"/>
      <c r="D189" s="252"/>
      <c r="E189" s="252"/>
      <c r="F189" s="253"/>
      <c r="G189" s="266"/>
      <c r="H189" s="267"/>
      <c r="I189" s="267"/>
      <c r="J189" s="268"/>
      <c r="K189" s="267"/>
      <c r="L189" s="267"/>
      <c r="M189" s="267"/>
      <c r="N189" s="268"/>
      <c r="O189" s="296"/>
      <c r="P189" s="296"/>
      <c r="Q189" s="251"/>
      <c r="R189" s="253"/>
      <c r="S189" s="299"/>
      <c r="T189" s="299"/>
      <c r="U189" s="299"/>
      <c r="V189" s="299"/>
      <c r="W189" s="299"/>
      <c r="X189" s="299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6"/>
    </row>
    <row r="190" spans="2:35">
      <c r="B190" s="290">
        <v>13</v>
      </c>
      <c r="C190" s="291"/>
      <c r="D190" s="246"/>
      <c r="E190" s="246"/>
      <c r="F190" s="247"/>
      <c r="G190" s="276"/>
      <c r="H190" s="277"/>
      <c r="I190" s="277"/>
      <c r="J190" s="278"/>
      <c r="K190" s="277"/>
      <c r="L190" s="277"/>
      <c r="M190" s="277"/>
      <c r="N190" s="278"/>
      <c r="O190" s="294"/>
      <c r="P190" s="294"/>
      <c r="Q190" s="245"/>
      <c r="R190" s="247"/>
      <c r="S190" s="297"/>
      <c r="T190" s="297"/>
      <c r="U190" s="297"/>
      <c r="V190" s="297"/>
      <c r="W190" s="297"/>
      <c r="X190" s="297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2"/>
    </row>
    <row r="191" spans="2:35">
      <c r="B191" s="290"/>
      <c r="C191" s="292"/>
      <c r="D191" s="249"/>
      <c r="E191" s="249"/>
      <c r="F191" s="250"/>
      <c r="G191" s="287"/>
      <c r="H191" s="288"/>
      <c r="I191" s="288"/>
      <c r="J191" s="289"/>
      <c r="K191" s="288"/>
      <c r="L191" s="288"/>
      <c r="M191" s="288"/>
      <c r="N191" s="289"/>
      <c r="O191" s="295"/>
      <c r="P191" s="295"/>
      <c r="Q191" s="248"/>
      <c r="R191" s="250"/>
      <c r="S191" s="298"/>
      <c r="T191" s="298"/>
      <c r="U191" s="298"/>
      <c r="V191" s="298"/>
      <c r="W191" s="298"/>
      <c r="X191" s="298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4"/>
    </row>
    <row r="192" spans="2:35" ht="14.25" thickBot="1">
      <c r="B192" s="290"/>
      <c r="C192" s="293"/>
      <c r="D192" s="252"/>
      <c r="E192" s="252"/>
      <c r="F192" s="253"/>
      <c r="G192" s="266"/>
      <c r="H192" s="267"/>
      <c r="I192" s="267"/>
      <c r="J192" s="268"/>
      <c r="K192" s="267"/>
      <c r="L192" s="267"/>
      <c r="M192" s="267"/>
      <c r="N192" s="268"/>
      <c r="O192" s="296"/>
      <c r="P192" s="296"/>
      <c r="Q192" s="251"/>
      <c r="R192" s="253"/>
      <c r="S192" s="299"/>
      <c r="T192" s="299"/>
      <c r="U192" s="299"/>
      <c r="V192" s="299"/>
      <c r="W192" s="299"/>
      <c r="X192" s="299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6"/>
    </row>
    <row r="193" spans="2:35">
      <c r="B193" s="290">
        <v>14</v>
      </c>
      <c r="C193" s="291"/>
      <c r="D193" s="246"/>
      <c r="E193" s="246"/>
      <c r="F193" s="247"/>
      <c r="G193" s="276"/>
      <c r="H193" s="277"/>
      <c r="I193" s="277"/>
      <c r="J193" s="278"/>
      <c r="K193" s="277"/>
      <c r="L193" s="277"/>
      <c r="M193" s="277"/>
      <c r="N193" s="278"/>
      <c r="O193" s="294"/>
      <c r="P193" s="294"/>
      <c r="Q193" s="245"/>
      <c r="R193" s="247"/>
      <c r="S193" s="297"/>
      <c r="T193" s="297"/>
      <c r="U193" s="297"/>
      <c r="V193" s="297"/>
      <c r="W193" s="297"/>
      <c r="X193" s="297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2"/>
    </row>
    <row r="194" spans="2:35">
      <c r="B194" s="290"/>
      <c r="C194" s="292"/>
      <c r="D194" s="249"/>
      <c r="E194" s="249"/>
      <c r="F194" s="250"/>
      <c r="G194" s="287"/>
      <c r="H194" s="288"/>
      <c r="I194" s="288"/>
      <c r="J194" s="289"/>
      <c r="K194" s="288"/>
      <c r="L194" s="288"/>
      <c r="M194" s="288"/>
      <c r="N194" s="289"/>
      <c r="O194" s="295"/>
      <c r="P194" s="295"/>
      <c r="Q194" s="248"/>
      <c r="R194" s="250"/>
      <c r="S194" s="298"/>
      <c r="T194" s="298"/>
      <c r="U194" s="298"/>
      <c r="V194" s="298"/>
      <c r="W194" s="298"/>
      <c r="X194" s="298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4"/>
    </row>
    <row r="195" spans="2:35" ht="14.25" thickBot="1">
      <c r="B195" s="290"/>
      <c r="C195" s="293"/>
      <c r="D195" s="252"/>
      <c r="E195" s="252"/>
      <c r="F195" s="253"/>
      <c r="G195" s="266"/>
      <c r="H195" s="267"/>
      <c r="I195" s="267"/>
      <c r="J195" s="268"/>
      <c r="K195" s="267"/>
      <c r="L195" s="267"/>
      <c r="M195" s="267"/>
      <c r="N195" s="268"/>
      <c r="O195" s="296"/>
      <c r="P195" s="296"/>
      <c r="Q195" s="251"/>
      <c r="R195" s="253"/>
      <c r="S195" s="299"/>
      <c r="T195" s="299"/>
      <c r="U195" s="299"/>
      <c r="V195" s="299"/>
      <c r="W195" s="299"/>
      <c r="X195" s="299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6"/>
    </row>
    <row r="196" spans="2:35">
      <c r="AB196" s="1" t="s">
        <v>119</v>
      </c>
    </row>
  </sheetData>
  <sheetProtection sheet="1" objects="1" scenarios="1" selectLockedCells="1"/>
  <mergeCells count="669">
    <mergeCell ref="AL23:AN23"/>
    <mergeCell ref="AO23:AT23"/>
    <mergeCell ref="AU23:BA23"/>
    <mergeCell ref="AL24:AN25"/>
    <mergeCell ref="AO24:AT25"/>
    <mergeCell ref="AU24:BA25"/>
    <mergeCell ref="AL26:AO26"/>
    <mergeCell ref="AP26:AX26"/>
    <mergeCell ref="AL28:AR28"/>
    <mergeCell ref="C9:H10"/>
    <mergeCell ref="I9:J10"/>
    <mergeCell ref="C13:G15"/>
    <mergeCell ref="H13:J15"/>
    <mergeCell ref="K8:N8"/>
    <mergeCell ref="K6:N6"/>
    <mergeCell ref="K7:N7"/>
    <mergeCell ref="S3:AA3"/>
    <mergeCell ref="Y12:AE12"/>
    <mergeCell ref="E3:G3"/>
    <mergeCell ref="Q28:R30"/>
    <mergeCell ref="S28:X30"/>
    <mergeCell ref="Y28:AC30"/>
    <mergeCell ref="C31:F33"/>
    <mergeCell ref="G31:J31"/>
    <mergeCell ref="K31:N31"/>
    <mergeCell ref="O31:P33"/>
    <mergeCell ref="Q31:R33"/>
    <mergeCell ref="AG20:AI20"/>
    <mergeCell ref="S21:V22"/>
    <mergeCell ref="W21:AA22"/>
    <mergeCell ref="AB21:AF22"/>
    <mergeCell ref="AG21:AI22"/>
    <mergeCell ref="AD28:AF30"/>
    <mergeCell ref="AG28:AI30"/>
    <mergeCell ref="G29:J30"/>
    <mergeCell ref="K29:N30"/>
    <mergeCell ref="C24:J24"/>
    <mergeCell ref="C20:H22"/>
    <mergeCell ref="I20:N22"/>
    <mergeCell ref="O20:R22"/>
    <mergeCell ref="S20:V20"/>
    <mergeCell ref="W20:AA20"/>
    <mergeCell ref="C25:F27"/>
    <mergeCell ref="C37:F39"/>
    <mergeCell ref="G37:J37"/>
    <mergeCell ref="K37:N37"/>
    <mergeCell ref="O37:P39"/>
    <mergeCell ref="K26:N27"/>
    <mergeCell ref="C28:F30"/>
    <mergeCell ref="G28:J28"/>
    <mergeCell ref="K28:N28"/>
    <mergeCell ref="O28:P30"/>
    <mergeCell ref="O25:P27"/>
    <mergeCell ref="G26:J27"/>
    <mergeCell ref="AG31:AI33"/>
    <mergeCell ref="G32:J33"/>
    <mergeCell ref="K32:N33"/>
    <mergeCell ref="Q37:R39"/>
    <mergeCell ref="C34:F36"/>
    <mergeCell ref="G34:J34"/>
    <mergeCell ref="K34:N34"/>
    <mergeCell ref="O34:P36"/>
    <mergeCell ref="Q34:R36"/>
    <mergeCell ref="Y37:AC39"/>
    <mergeCell ref="AD37:AF39"/>
    <mergeCell ref="AG37:AI39"/>
    <mergeCell ref="G38:J39"/>
    <mergeCell ref="K38:N39"/>
    <mergeCell ref="Y34:AC36"/>
    <mergeCell ref="AD34:AF36"/>
    <mergeCell ref="AG34:AI36"/>
    <mergeCell ref="G35:J36"/>
    <mergeCell ref="K35:N36"/>
    <mergeCell ref="S34:X36"/>
    <mergeCell ref="S31:X33"/>
    <mergeCell ref="Y31:AC33"/>
    <mergeCell ref="AD31:AF33"/>
    <mergeCell ref="S37:X39"/>
    <mergeCell ref="Y40:AC42"/>
    <mergeCell ref="AD40:AF42"/>
    <mergeCell ref="AG40:AI42"/>
    <mergeCell ref="G41:J42"/>
    <mergeCell ref="K41:N42"/>
    <mergeCell ref="S40:X42"/>
    <mergeCell ref="AD43:AF45"/>
    <mergeCell ref="AG43:AI45"/>
    <mergeCell ref="C40:F42"/>
    <mergeCell ref="G40:J40"/>
    <mergeCell ref="K40:N40"/>
    <mergeCell ref="O40:P42"/>
    <mergeCell ref="Q40:R42"/>
    <mergeCell ref="Y46:AC48"/>
    <mergeCell ref="AD46:AF48"/>
    <mergeCell ref="AG46:AI48"/>
    <mergeCell ref="G47:J48"/>
    <mergeCell ref="K47:N48"/>
    <mergeCell ref="G44:J45"/>
    <mergeCell ref="K44:N45"/>
    <mergeCell ref="S43:X45"/>
    <mergeCell ref="C51:AI51"/>
    <mergeCell ref="C46:F48"/>
    <mergeCell ref="G46:J46"/>
    <mergeCell ref="K46:N46"/>
    <mergeCell ref="O46:P48"/>
    <mergeCell ref="Q46:R48"/>
    <mergeCell ref="S46:X48"/>
    <mergeCell ref="Y43:AC45"/>
    <mergeCell ref="C43:F45"/>
    <mergeCell ref="G43:J43"/>
    <mergeCell ref="K43:N43"/>
    <mergeCell ref="O43:P45"/>
    <mergeCell ref="Q43:R45"/>
    <mergeCell ref="C53:AI53"/>
    <mergeCell ref="D55:AG55"/>
    <mergeCell ref="J57:K57"/>
    <mergeCell ref="M57:N57"/>
    <mergeCell ref="O59:R59"/>
    <mergeCell ref="S59:AI59"/>
    <mergeCell ref="O61:R61"/>
    <mergeCell ref="T61:AE61"/>
    <mergeCell ref="F57:H57"/>
    <mergeCell ref="S67:X69"/>
    <mergeCell ref="Y67:AC69"/>
    <mergeCell ref="AD67:AF69"/>
    <mergeCell ref="AG67:AI69"/>
    <mergeCell ref="G68:J69"/>
    <mergeCell ref="K68:N69"/>
    <mergeCell ref="C63:J63"/>
    <mergeCell ref="C64:F66"/>
    <mergeCell ref="G64:N64"/>
    <mergeCell ref="O64:P66"/>
    <mergeCell ref="Q64:R66"/>
    <mergeCell ref="S64:X66"/>
    <mergeCell ref="Y64:AC66"/>
    <mergeCell ref="AD64:AF66"/>
    <mergeCell ref="AG64:AI66"/>
    <mergeCell ref="G65:J66"/>
    <mergeCell ref="K65:N66"/>
    <mergeCell ref="Q73:R75"/>
    <mergeCell ref="C70:F72"/>
    <mergeCell ref="G70:J70"/>
    <mergeCell ref="K70:N70"/>
    <mergeCell ref="O70:P72"/>
    <mergeCell ref="Q70:R72"/>
    <mergeCell ref="C67:F69"/>
    <mergeCell ref="G67:J67"/>
    <mergeCell ref="K67:N67"/>
    <mergeCell ref="O67:P69"/>
    <mergeCell ref="Q67:R69"/>
    <mergeCell ref="C73:F75"/>
    <mergeCell ref="K77:N78"/>
    <mergeCell ref="C76:F78"/>
    <mergeCell ref="Y70:AC72"/>
    <mergeCell ref="AD70:AF72"/>
    <mergeCell ref="AG70:AI72"/>
    <mergeCell ref="G71:J72"/>
    <mergeCell ref="K71:N72"/>
    <mergeCell ref="S70:X72"/>
    <mergeCell ref="AD73:AF75"/>
    <mergeCell ref="AG73:AI75"/>
    <mergeCell ref="Y76:AC78"/>
    <mergeCell ref="AD76:AF78"/>
    <mergeCell ref="AG76:AI78"/>
    <mergeCell ref="G74:J75"/>
    <mergeCell ref="K74:N75"/>
    <mergeCell ref="G76:J76"/>
    <mergeCell ref="K76:N76"/>
    <mergeCell ref="Q76:R78"/>
    <mergeCell ref="S73:X75"/>
    <mergeCell ref="Y73:AC75"/>
    <mergeCell ref="O76:P78"/>
    <mergeCell ref="G73:J73"/>
    <mergeCell ref="K73:N73"/>
    <mergeCell ref="O73:P75"/>
    <mergeCell ref="Y82:AC84"/>
    <mergeCell ref="AD82:AF84"/>
    <mergeCell ref="AG82:AI84"/>
    <mergeCell ref="G83:J84"/>
    <mergeCell ref="K83:N84"/>
    <mergeCell ref="S76:X78"/>
    <mergeCell ref="C81:M81"/>
    <mergeCell ref="C85:F87"/>
    <mergeCell ref="G85:J85"/>
    <mergeCell ref="K85:N85"/>
    <mergeCell ref="O85:P87"/>
    <mergeCell ref="Q85:R87"/>
    <mergeCell ref="S85:X87"/>
    <mergeCell ref="Y85:AC87"/>
    <mergeCell ref="AD85:AF87"/>
    <mergeCell ref="AG85:AI87"/>
    <mergeCell ref="G86:J87"/>
    <mergeCell ref="K86:N87"/>
    <mergeCell ref="C82:F84"/>
    <mergeCell ref="G82:N82"/>
    <mergeCell ref="O82:P84"/>
    <mergeCell ref="Q82:R84"/>
    <mergeCell ref="S82:X84"/>
    <mergeCell ref="G77:J78"/>
    <mergeCell ref="C88:F90"/>
    <mergeCell ref="G88:J88"/>
    <mergeCell ref="K88:N88"/>
    <mergeCell ref="O88:P90"/>
    <mergeCell ref="Q88:R90"/>
    <mergeCell ref="S88:X90"/>
    <mergeCell ref="Y88:AC90"/>
    <mergeCell ref="AD88:AF90"/>
    <mergeCell ref="AG88:AI90"/>
    <mergeCell ref="G89:J90"/>
    <mergeCell ref="K89:N90"/>
    <mergeCell ref="C91:F93"/>
    <mergeCell ref="G91:J91"/>
    <mergeCell ref="K91:N91"/>
    <mergeCell ref="O91:P93"/>
    <mergeCell ref="Q91:R93"/>
    <mergeCell ref="S91:X93"/>
    <mergeCell ref="Y91:AC93"/>
    <mergeCell ref="AD91:AF93"/>
    <mergeCell ref="AG91:AI93"/>
    <mergeCell ref="G92:J93"/>
    <mergeCell ref="K92:N93"/>
    <mergeCell ref="C94:F96"/>
    <mergeCell ref="G94:J94"/>
    <mergeCell ref="K94:N94"/>
    <mergeCell ref="O94:P96"/>
    <mergeCell ref="Q94:R96"/>
    <mergeCell ref="S94:X96"/>
    <mergeCell ref="Y94:AC96"/>
    <mergeCell ref="AD94:AF96"/>
    <mergeCell ref="AG94:AI96"/>
    <mergeCell ref="G95:J96"/>
    <mergeCell ref="K95:N96"/>
    <mergeCell ref="C100:F102"/>
    <mergeCell ref="G100:J100"/>
    <mergeCell ref="K100:N100"/>
    <mergeCell ref="O100:P102"/>
    <mergeCell ref="Q100:R102"/>
    <mergeCell ref="G98:J99"/>
    <mergeCell ref="K98:N99"/>
    <mergeCell ref="S97:X99"/>
    <mergeCell ref="C97:F99"/>
    <mergeCell ref="G97:J97"/>
    <mergeCell ref="K97:N97"/>
    <mergeCell ref="O97:P99"/>
    <mergeCell ref="Q97:R99"/>
    <mergeCell ref="G101:J102"/>
    <mergeCell ref="K101:N102"/>
    <mergeCell ref="AD100:AF102"/>
    <mergeCell ref="AG100:AI102"/>
    <mergeCell ref="Y103:AC105"/>
    <mergeCell ref="AD103:AF105"/>
    <mergeCell ref="AG103:AI105"/>
    <mergeCell ref="Y97:AC99"/>
    <mergeCell ref="AD97:AF99"/>
    <mergeCell ref="AG97:AI99"/>
    <mergeCell ref="Q103:R105"/>
    <mergeCell ref="S103:X105"/>
    <mergeCell ref="S100:X102"/>
    <mergeCell ref="Y100:AC102"/>
    <mergeCell ref="O103:P105"/>
    <mergeCell ref="C151:F153"/>
    <mergeCell ref="G151:N151"/>
    <mergeCell ref="O151:P153"/>
    <mergeCell ref="Q151:R153"/>
    <mergeCell ref="S151:X153"/>
    <mergeCell ref="G104:J105"/>
    <mergeCell ref="K104:N105"/>
    <mergeCell ref="C103:F105"/>
    <mergeCell ref="G103:J103"/>
    <mergeCell ref="K103:N103"/>
    <mergeCell ref="C150:M150"/>
    <mergeCell ref="C106:F108"/>
    <mergeCell ref="G106:J106"/>
    <mergeCell ref="K106:N106"/>
    <mergeCell ref="O106:P108"/>
    <mergeCell ref="Q106:R108"/>
    <mergeCell ref="S106:X108"/>
    <mergeCell ref="C112:F114"/>
    <mergeCell ref="G112:J112"/>
    <mergeCell ref="K112:N112"/>
    <mergeCell ref="O112:P114"/>
    <mergeCell ref="Q112:R114"/>
    <mergeCell ref="S112:X114"/>
    <mergeCell ref="Y151:AC153"/>
    <mergeCell ref="AD151:AF153"/>
    <mergeCell ref="AG151:AI153"/>
    <mergeCell ref="G152:J153"/>
    <mergeCell ref="K152:N153"/>
    <mergeCell ref="C154:F156"/>
    <mergeCell ref="G154:J154"/>
    <mergeCell ref="K154:N154"/>
    <mergeCell ref="O154:P156"/>
    <mergeCell ref="Q154:R156"/>
    <mergeCell ref="S154:X156"/>
    <mergeCell ref="Y154:AC156"/>
    <mergeCell ref="AD154:AF156"/>
    <mergeCell ref="AG154:AI156"/>
    <mergeCell ref="G155:J156"/>
    <mergeCell ref="K155:N156"/>
    <mergeCell ref="C157:F159"/>
    <mergeCell ref="G157:J157"/>
    <mergeCell ref="K157:N157"/>
    <mergeCell ref="O157:P159"/>
    <mergeCell ref="Q157:R159"/>
    <mergeCell ref="S157:X159"/>
    <mergeCell ref="AD160:AF162"/>
    <mergeCell ref="AG160:AI162"/>
    <mergeCell ref="G161:J162"/>
    <mergeCell ref="K161:N162"/>
    <mergeCell ref="Y157:AC159"/>
    <mergeCell ref="AD157:AF159"/>
    <mergeCell ref="AG157:AI159"/>
    <mergeCell ref="G158:J159"/>
    <mergeCell ref="K158:N159"/>
    <mergeCell ref="Q160:R162"/>
    <mergeCell ref="S160:X162"/>
    <mergeCell ref="C160:F162"/>
    <mergeCell ref="G160:J160"/>
    <mergeCell ref="K160:N160"/>
    <mergeCell ref="O160:P162"/>
    <mergeCell ref="Y160:AC162"/>
    <mergeCell ref="C166:F168"/>
    <mergeCell ref="G166:J166"/>
    <mergeCell ref="K166:N166"/>
    <mergeCell ref="O166:P168"/>
    <mergeCell ref="Q166:R168"/>
    <mergeCell ref="C163:F165"/>
    <mergeCell ref="G163:J163"/>
    <mergeCell ref="K163:N163"/>
    <mergeCell ref="O163:P165"/>
    <mergeCell ref="Q163:R165"/>
    <mergeCell ref="AG166:AI168"/>
    <mergeCell ref="G167:J168"/>
    <mergeCell ref="K167:N168"/>
    <mergeCell ref="Q169:R171"/>
    <mergeCell ref="S166:X168"/>
    <mergeCell ref="Y166:AC168"/>
    <mergeCell ref="K169:N169"/>
    <mergeCell ref="O169:P171"/>
    <mergeCell ref="O172:P174"/>
    <mergeCell ref="Q172:R174"/>
    <mergeCell ref="C172:F174"/>
    <mergeCell ref="G172:J172"/>
    <mergeCell ref="K172:N172"/>
    <mergeCell ref="G173:J174"/>
    <mergeCell ref="K173:N174"/>
    <mergeCell ref="C169:F171"/>
    <mergeCell ref="Y163:AC165"/>
    <mergeCell ref="AD163:AF165"/>
    <mergeCell ref="AG163:AI165"/>
    <mergeCell ref="G164:J165"/>
    <mergeCell ref="K164:N165"/>
    <mergeCell ref="S163:X165"/>
    <mergeCell ref="S172:X174"/>
    <mergeCell ref="S169:X171"/>
    <mergeCell ref="AG169:AI171"/>
    <mergeCell ref="Y172:AC174"/>
    <mergeCell ref="AD172:AF174"/>
    <mergeCell ref="Y169:AC171"/>
    <mergeCell ref="AD169:AF171"/>
    <mergeCell ref="AG172:AI174"/>
    <mergeCell ref="G169:J169"/>
    <mergeCell ref="G170:J171"/>
    <mergeCell ref="K170:N171"/>
    <mergeCell ref="AD166:AF168"/>
    <mergeCell ref="AD25:AF27"/>
    <mergeCell ref="AG25:AI27"/>
    <mergeCell ref="Y19:AE19"/>
    <mergeCell ref="G25:N25"/>
    <mergeCell ref="Q25:R27"/>
    <mergeCell ref="S25:X27"/>
    <mergeCell ref="Y25:AC27"/>
    <mergeCell ref="AB20:AF20"/>
    <mergeCell ref="AF3:AH3"/>
    <mergeCell ref="C6:J6"/>
    <mergeCell ref="C7:J7"/>
    <mergeCell ref="C8:H8"/>
    <mergeCell ref="I8:J8"/>
    <mergeCell ref="K13:N15"/>
    <mergeCell ref="O13:V13"/>
    <mergeCell ref="W13:AB13"/>
    <mergeCell ref="O3:Q3"/>
    <mergeCell ref="AC13:AI13"/>
    <mergeCell ref="O14:V15"/>
    <mergeCell ref="W14:AB15"/>
    <mergeCell ref="AC14:AI15"/>
    <mergeCell ref="C16:J17"/>
    <mergeCell ref="K16:Q17"/>
    <mergeCell ref="R16:AI17"/>
    <mergeCell ref="AL3:AM4"/>
    <mergeCell ref="AQ3:AR4"/>
    <mergeCell ref="K9:N10"/>
    <mergeCell ref="AC6:AI7"/>
    <mergeCell ref="AC8:AI10"/>
    <mergeCell ref="O6:AB7"/>
    <mergeCell ref="P8:AB8"/>
    <mergeCell ref="O9:AB10"/>
    <mergeCell ref="AL22:AQ22"/>
    <mergeCell ref="B160:B162"/>
    <mergeCell ref="B163:B165"/>
    <mergeCell ref="B166:B168"/>
    <mergeCell ref="B169:B171"/>
    <mergeCell ref="B172:B174"/>
    <mergeCell ref="B85:B87"/>
    <mergeCell ref="B88:B90"/>
    <mergeCell ref="B91:B93"/>
    <mergeCell ref="B94:B96"/>
    <mergeCell ref="B97:B99"/>
    <mergeCell ref="B100:B102"/>
    <mergeCell ref="B103:B105"/>
    <mergeCell ref="B154:B156"/>
    <mergeCell ref="B157:B159"/>
    <mergeCell ref="B106:B108"/>
    <mergeCell ref="B112:B114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Y106:AC108"/>
    <mergeCell ref="AD106:AF108"/>
    <mergeCell ref="AG106:AI108"/>
    <mergeCell ref="G107:J108"/>
    <mergeCell ref="K107:N108"/>
    <mergeCell ref="B109:B111"/>
    <mergeCell ref="C109:F111"/>
    <mergeCell ref="G109:J109"/>
    <mergeCell ref="K109:N109"/>
    <mergeCell ref="O109:P111"/>
    <mergeCell ref="Q109:R111"/>
    <mergeCell ref="S109:X111"/>
    <mergeCell ref="Y109:AC111"/>
    <mergeCell ref="AD109:AF111"/>
    <mergeCell ref="AG109:AI111"/>
    <mergeCell ref="G110:J111"/>
    <mergeCell ref="K110:N111"/>
    <mergeCell ref="Y112:AC114"/>
    <mergeCell ref="AD112:AF114"/>
    <mergeCell ref="AG112:AI114"/>
    <mergeCell ref="G113:J114"/>
    <mergeCell ref="K113:N114"/>
    <mergeCell ref="B115:B117"/>
    <mergeCell ref="C115:F117"/>
    <mergeCell ref="G115:J115"/>
    <mergeCell ref="K115:N115"/>
    <mergeCell ref="O115:P117"/>
    <mergeCell ref="Q115:R117"/>
    <mergeCell ref="S115:X117"/>
    <mergeCell ref="Y115:AC117"/>
    <mergeCell ref="AD115:AF117"/>
    <mergeCell ref="AG115:AI117"/>
    <mergeCell ref="G116:J117"/>
    <mergeCell ref="K116:N117"/>
    <mergeCell ref="C118:F120"/>
    <mergeCell ref="G118:J118"/>
    <mergeCell ref="K118:N118"/>
    <mergeCell ref="O118:P120"/>
    <mergeCell ref="Q118:R120"/>
    <mergeCell ref="S118:X120"/>
    <mergeCell ref="Y118:AC120"/>
    <mergeCell ref="AD118:AF120"/>
    <mergeCell ref="AG118:AI120"/>
    <mergeCell ref="G119:J120"/>
    <mergeCell ref="K119:N120"/>
    <mergeCell ref="C121:F123"/>
    <mergeCell ref="G121:J121"/>
    <mergeCell ref="K121:N121"/>
    <mergeCell ref="O121:P123"/>
    <mergeCell ref="Q121:R123"/>
    <mergeCell ref="S121:X123"/>
    <mergeCell ref="Y121:AC123"/>
    <mergeCell ref="AD121:AF123"/>
    <mergeCell ref="AG121:AI123"/>
    <mergeCell ref="G122:J123"/>
    <mergeCell ref="K122:N123"/>
    <mergeCell ref="C124:F126"/>
    <mergeCell ref="G124:J124"/>
    <mergeCell ref="K124:N124"/>
    <mergeCell ref="O124:P126"/>
    <mergeCell ref="Q124:R126"/>
    <mergeCell ref="S124:X126"/>
    <mergeCell ref="Y124:AC126"/>
    <mergeCell ref="AD124:AF126"/>
    <mergeCell ref="AG124:AI126"/>
    <mergeCell ref="G125:J126"/>
    <mergeCell ref="K125:N126"/>
    <mergeCell ref="C127:F129"/>
    <mergeCell ref="G127:J127"/>
    <mergeCell ref="K127:N127"/>
    <mergeCell ref="O127:P129"/>
    <mergeCell ref="Q127:R129"/>
    <mergeCell ref="S127:X129"/>
    <mergeCell ref="Y127:AC129"/>
    <mergeCell ref="AD127:AF129"/>
    <mergeCell ref="AG127:AI129"/>
    <mergeCell ref="G128:J129"/>
    <mergeCell ref="K128:N129"/>
    <mergeCell ref="C130:F132"/>
    <mergeCell ref="G130:J130"/>
    <mergeCell ref="K130:N130"/>
    <mergeCell ref="O130:P132"/>
    <mergeCell ref="Q130:R132"/>
    <mergeCell ref="S130:X132"/>
    <mergeCell ref="Y130:AC132"/>
    <mergeCell ref="AD130:AF132"/>
    <mergeCell ref="AG130:AI132"/>
    <mergeCell ref="G131:J132"/>
    <mergeCell ref="K131:N132"/>
    <mergeCell ref="C133:F135"/>
    <mergeCell ref="G133:J133"/>
    <mergeCell ref="K133:N133"/>
    <mergeCell ref="O133:P135"/>
    <mergeCell ref="Q133:R135"/>
    <mergeCell ref="S133:X135"/>
    <mergeCell ref="Y133:AC135"/>
    <mergeCell ref="AD133:AF135"/>
    <mergeCell ref="AG133:AI135"/>
    <mergeCell ref="G134:J135"/>
    <mergeCell ref="K134:N135"/>
    <mergeCell ref="C136:F138"/>
    <mergeCell ref="G136:J136"/>
    <mergeCell ref="K136:N136"/>
    <mergeCell ref="O136:P138"/>
    <mergeCell ref="Q136:R138"/>
    <mergeCell ref="S136:X138"/>
    <mergeCell ref="Y136:AC138"/>
    <mergeCell ref="AD136:AF138"/>
    <mergeCell ref="AG136:AI138"/>
    <mergeCell ref="G137:J138"/>
    <mergeCell ref="K137:N138"/>
    <mergeCell ref="C139:F141"/>
    <mergeCell ref="G139:J139"/>
    <mergeCell ref="K139:N139"/>
    <mergeCell ref="O139:P141"/>
    <mergeCell ref="Q139:R141"/>
    <mergeCell ref="S139:X141"/>
    <mergeCell ref="Y139:AC141"/>
    <mergeCell ref="AD139:AF141"/>
    <mergeCell ref="AG139:AI141"/>
    <mergeCell ref="G140:J141"/>
    <mergeCell ref="K140:N141"/>
    <mergeCell ref="AG142:AI144"/>
    <mergeCell ref="G143:J144"/>
    <mergeCell ref="K143:N144"/>
    <mergeCell ref="B145:B147"/>
    <mergeCell ref="C145:F147"/>
    <mergeCell ref="G145:J145"/>
    <mergeCell ref="K145:N145"/>
    <mergeCell ref="O145:P147"/>
    <mergeCell ref="Q145:R147"/>
    <mergeCell ref="S145:X147"/>
    <mergeCell ref="Y145:AC147"/>
    <mergeCell ref="AD145:AF147"/>
    <mergeCell ref="AG145:AI147"/>
    <mergeCell ref="G146:J147"/>
    <mergeCell ref="K146:N147"/>
    <mergeCell ref="B142:B144"/>
    <mergeCell ref="C142:F144"/>
    <mergeCell ref="G142:J142"/>
    <mergeCell ref="K142:N142"/>
    <mergeCell ref="O142:P144"/>
    <mergeCell ref="Q142:R144"/>
    <mergeCell ref="S142:X144"/>
    <mergeCell ref="Y142:AC144"/>
    <mergeCell ref="AD142:AF144"/>
    <mergeCell ref="AG175:AI177"/>
    <mergeCell ref="G176:J177"/>
    <mergeCell ref="K176:N177"/>
    <mergeCell ref="B178:B180"/>
    <mergeCell ref="C178:F180"/>
    <mergeCell ref="G178:J178"/>
    <mergeCell ref="K178:N178"/>
    <mergeCell ref="O178:P180"/>
    <mergeCell ref="Q178:R180"/>
    <mergeCell ref="S178:X180"/>
    <mergeCell ref="Y178:AC180"/>
    <mergeCell ref="AD178:AF180"/>
    <mergeCell ref="AG178:AI180"/>
    <mergeCell ref="G179:J180"/>
    <mergeCell ref="K179:N180"/>
    <mergeCell ref="B175:B177"/>
    <mergeCell ref="C175:F177"/>
    <mergeCell ref="G175:J175"/>
    <mergeCell ref="K175:N175"/>
    <mergeCell ref="O175:P177"/>
    <mergeCell ref="Q175:R177"/>
    <mergeCell ref="S175:X177"/>
    <mergeCell ref="Y175:AC177"/>
    <mergeCell ref="AD175:AF177"/>
    <mergeCell ref="AG181:AI183"/>
    <mergeCell ref="G182:J183"/>
    <mergeCell ref="K182:N183"/>
    <mergeCell ref="B184:B186"/>
    <mergeCell ref="C184:F186"/>
    <mergeCell ref="G184:J184"/>
    <mergeCell ref="K184:N184"/>
    <mergeCell ref="O184:P186"/>
    <mergeCell ref="Q184:R186"/>
    <mergeCell ref="S184:X186"/>
    <mergeCell ref="Y184:AC186"/>
    <mergeCell ref="AD184:AF186"/>
    <mergeCell ref="AG184:AI186"/>
    <mergeCell ref="G185:J186"/>
    <mergeCell ref="K185:N186"/>
    <mergeCell ref="B181:B183"/>
    <mergeCell ref="C181:F183"/>
    <mergeCell ref="G181:J181"/>
    <mergeCell ref="K181:N181"/>
    <mergeCell ref="O181:P183"/>
    <mergeCell ref="Q181:R183"/>
    <mergeCell ref="S181:X183"/>
    <mergeCell ref="Y181:AC183"/>
    <mergeCell ref="AD181:AF183"/>
    <mergeCell ref="AG187:AI189"/>
    <mergeCell ref="G188:J189"/>
    <mergeCell ref="K188:N189"/>
    <mergeCell ref="B190:B192"/>
    <mergeCell ref="C190:F192"/>
    <mergeCell ref="G190:J190"/>
    <mergeCell ref="K190:N190"/>
    <mergeCell ref="O190:P192"/>
    <mergeCell ref="Q190:R192"/>
    <mergeCell ref="S190:X192"/>
    <mergeCell ref="Y190:AC192"/>
    <mergeCell ref="AD190:AF192"/>
    <mergeCell ref="AG190:AI192"/>
    <mergeCell ref="G191:J192"/>
    <mergeCell ref="K191:N192"/>
    <mergeCell ref="B187:B189"/>
    <mergeCell ref="C187:F189"/>
    <mergeCell ref="G187:J187"/>
    <mergeCell ref="K187:N187"/>
    <mergeCell ref="O187:P189"/>
    <mergeCell ref="Q187:R189"/>
    <mergeCell ref="S187:X189"/>
    <mergeCell ref="Y187:AC189"/>
    <mergeCell ref="AD187:AF189"/>
    <mergeCell ref="AG193:AI195"/>
    <mergeCell ref="G194:J195"/>
    <mergeCell ref="K194:N195"/>
    <mergeCell ref="B193:B195"/>
    <mergeCell ref="C193:F195"/>
    <mergeCell ref="G193:J193"/>
    <mergeCell ref="K193:N193"/>
    <mergeCell ref="O193:P195"/>
    <mergeCell ref="Q193:R195"/>
    <mergeCell ref="S193:X195"/>
    <mergeCell ref="Y193:AC195"/>
    <mergeCell ref="AD193:AF195"/>
    <mergeCell ref="AJ91:AM93"/>
    <mergeCell ref="AM44:AO44"/>
    <mergeCell ref="AP44:AR44"/>
    <mergeCell ref="AS44:AU44"/>
    <mergeCell ref="AM45:AO45"/>
    <mergeCell ref="AP45:AR45"/>
    <mergeCell ref="AS45:AU45"/>
    <mergeCell ref="AX29:BA31"/>
    <mergeCell ref="AR29:AW31"/>
    <mergeCell ref="AL29:AQ31"/>
    <mergeCell ref="AL33:AO34"/>
    <mergeCell ref="AP33:AT34"/>
    <mergeCell ref="AU33:AY34"/>
    <mergeCell ref="AZ33:BB34"/>
    <mergeCell ref="AL32:AO32"/>
    <mergeCell ref="AP32:AT32"/>
    <mergeCell ref="AU32:AY32"/>
    <mergeCell ref="AZ32:BB32"/>
  </mergeCells>
  <phoneticPr fontId="2"/>
  <dataValidations count="11">
    <dataValidation type="list" allowBlank="1" showInputMessage="1" showErrorMessage="1" sqref="AZ33:BB34 AG21:AI22">
      <formula1>"Ａ,Ｂ,Ｃ,準"</formula1>
    </dataValidation>
    <dataValidation type="list" allowBlank="1" showInputMessage="1" showErrorMessage="1" sqref="AR29 I20:N22">
      <formula1>"外部コーチ 有,内部コーチ 有,無"</formula1>
    </dataValidation>
    <dataValidation type="list" allowBlank="1" showInputMessage="1" showErrorMessage="1" sqref="C154:F195">
      <formula1>"40kg,44kg,48kg,52kg,57kg,63kg,70kg,70kg超"</formula1>
    </dataValidation>
    <dataValidation type="list" allowBlank="1" showInputMessage="1" showErrorMessage="1" sqref="Q28:R48 Q85:R147 Q67:R78 Q154:R195">
      <formula1>"初,1,無"</formula1>
    </dataValidation>
    <dataValidation type="list" allowBlank="1" showInputMessage="1" showErrorMessage="1" sqref="O28:P48 O85:P147 O67:P78 O154:P195">
      <formula1>"1,2,3"</formula1>
    </dataValidation>
    <dataValidation type="list" allowBlank="1" showInputMessage="1" showErrorMessage="1" sqref="M57:N57">
      <formula1>"１,２,３,４,,５,６,７,８,９,１０,１１,１２,１３,１４,１５,１６,１７,１８,１９,２０,２１,２２,２３,２４,２５,２６,２７,２８,２９,３０,３１"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J57:K57">
      <formula1>"４,５,６,７,８,９,１０,１１"</formula1>
    </dataValidation>
    <dataValidation type="list" allowBlank="1" showInputMessage="1" showErrorMessage="1" sqref="C85:F147">
      <formula1>"50kg,55kg,60kg,66kg,73kg,81kg,90kg,90kg超"</formula1>
    </dataValidation>
    <dataValidation type="list" allowBlank="1" showInputMessage="1" showErrorMessage="1" sqref="AF3:AH3">
      <formula1>"春季大会,総合体育大会,新人大会"</formula1>
    </dataValidation>
    <dataValidation type="list" allowBlank="1" showInputMessage="1" showErrorMessage="1" sqref="S3">
      <formula1>$BE$3:$BE$22</formula1>
    </dataValidation>
    <dataValidation type="list" allowBlank="1" showInputMessage="1" showErrorMessage="1" sqref="O3:Q3 F57">
      <formula1>"平成３１年度,2019,元,２,３,４,５,６,７"</formula1>
    </dataValidation>
  </dataValidations>
  <pageMargins left="0.7" right="0.7" top="0.75" bottom="0.75" header="0.3" footer="0.3"/>
  <pageSetup paperSize="9" scale="94" orientation="portrait" r:id="rId1"/>
  <colBreaks count="1" manualBreakCount="1">
    <brk id="3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BF196"/>
  <sheetViews>
    <sheetView showGridLines="0" topLeftCell="A55" zoomScaleNormal="100" workbookViewId="0"/>
  </sheetViews>
  <sheetFormatPr defaultRowHeight="13.5"/>
  <cols>
    <col min="1" max="55" width="2.625" style="1" customWidth="1"/>
    <col min="56" max="56" width="9" style="1"/>
    <col min="57" max="58" width="9" style="1" hidden="1" customWidth="1"/>
    <col min="59" max="16384" width="9" style="1"/>
  </cols>
  <sheetData>
    <row r="1" spans="3:58" ht="6" customHeight="1"/>
    <row r="2" spans="3:58" ht="18.75">
      <c r="C2" s="6" t="s">
        <v>158</v>
      </c>
      <c r="D2" s="6"/>
      <c r="E2" s="6"/>
      <c r="F2" s="6"/>
      <c r="G2" s="7"/>
      <c r="H2" s="15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3:58" ht="14.25">
      <c r="C3" s="752"/>
      <c r="D3" s="750"/>
      <c r="E3" s="751"/>
      <c r="F3" s="751"/>
      <c r="G3" s="751"/>
      <c r="H3" s="753"/>
      <c r="I3" s="3"/>
      <c r="J3" s="3"/>
      <c r="K3" s="3" t="s">
        <v>7</v>
      </c>
      <c r="L3" s="3" t="s">
        <v>8</v>
      </c>
      <c r="M3" s="3"/>
      <c r="N3" s="3"/>
      <c r="O3" s="756" t="s">
        <v>300</v>
      </c>
      <c r="P3" s="755"/>
      <c r="Q3" s="755"/>
      <c r="R3" s="3"/>
      <c r="S3" s="374"/>
      <c r="T3" s="446"/>
      <c r="U3" s="446"/>
      <c r="V3" s="446"/>
      <c r="W3" s="446"/>
      <c r="X3" s="446"/>
      <c r="Y3" s="446"/>
      <c r="Z3" s="446"/>
      <c r="AA3" s="447"/>
      <c r="AB3" s="3"/>
      <c r="AC3" s="3" t="s">
        <v>10</v>
      </c>
      <c r="AD3" s="3"/>
      <c r="AF3" s="295"/>
      <c r="AG3" s="357"/>
      <c r="AH3" s="357"/>
      <c r="BE3" s="1" t="s">
        <v>14</v>
      </c>
      <c r="BF3" s="1" t="s">
        <v>297</v>
      </c>
    </row>
    <row r="4" spans="3:58" ht="14.25" customHeight="1">
      <c r="C4" s="750"/>
      <c r="D4" s="750"/>
      <c r="E4" s="750"/>
      <c r="F4" s="750"/>
      <c r="G4" s="750"/>
      <c r="H4" s="754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BE4" s="1" t="s">
        <v>159</v>
      </c>
      <c r="BF4" s="222" t="s">
        <v>298</v>
      </c>
    </row>
    <row r="5" spans="3:58" ht="14.25" thickBot="1">
      <c r="BE5" s="1" t="s">
        <v>22</v>
      </c>
      <c r="BF5" s="1" t="str">
        <f>$E$3&amp;"元"</f>
        <v>元</v>
      </c>
    </row>
    <row r="6" spans="3:58" ht="13.5" customHeight="1">
      <c r="C6" s="358" t="s">
        <v>16</v>
      </c>
      <c r="D6" s="331"/>
      <c r="E6" s="331"/>
      <c r="F6" s="331"/>
      <c r="G6" s="331"/>
      <c r="H6" s="331"/>
      <c r="I6" s="331"/>
      <c r="J6" s="359"/>
      <c r="K6" s="440" t="s">
        <v>16</v>
      </c>
      <c r="L6" s="441"/>
      <c r="M6" s="441"/>
      <c r="N6" s="442"/>
      <c r="O6" s="341" t="s">
        <v>17</v>
      </c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31" t="s">
        <v>18</v>
      </c>
      <c r="AD6" s="331"/>
      <c r="AE6" s="331"/>
      <c r="AF6" s="331"/>
      <c r="AG6" s="331"/>
      <c r="AH6" s="331"/>
      <c r="AI6" s="332"/>
      <c r="BE6" s="1" t="s">
        <v>19</v>
      </c>
      <c r="BF6" s="1" t="str">
        <f>$E$3&amp;"２"</f>
        <v>２</v>
      </c>
    </row>
    <row r="7" spans="3:58" ht="13.5" customHeight="1">
      <c r="C7" s="360" t="s">
        <v>20</v>
      </c>
      <c r="D7" s="361"/>
      <c r="E7" s="361"/>
      <c r="F7" s="361"/>
      <c r="G7" s="361"/>
      <c r="H7" s="361"/>
      <c r="I7" s="361"/>
      <c r="J7" s="362"/>
      <c r="K7" s="443" t="s">
        <v>21</v>
      </c>
      <c r="L7" s="444"/>
      <c r="M7" s="444"/>
      <c r="N7" s="445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33"/>
      <c r="AD7" s="333"/>
      <c r="AE7" s="333"/>
      <c r="AF7" s="333"/>
      <c r="AG7" s="333"/>
      <c r="AH7" s="333"/>
      <c r="AI7" s="334"/>
      <c r="BE7" s="1" t="s">
        <v>160</v>
      </c>
      <c r="BF7" s="1" t="str">
        <f>$E$3&amp;"３"</f>
        <v>３</v>
      </c>
    </row>
    <row r="8" spans="3:58">
      <c r="C8" s="363"/>
      <c r="D8" s="264"/>
      <c r="E8" s="264"/>
      <c r="F8" s="264"/>
      <c r="G8" s="264"/>
      <c r="H8" s="264"/>
      <c r="I8" s="364" t="s">
        <v>23</v>
      </c>
      <c r="J8" s="262"/>
      <c r="K8" s="437"/>
      <c r="L8" s="438"/>
      <c r="M8" s="438"/>
      <c r="N8" s="439"/>
      <c r="O8" s="150" t="s">
        <v>24</v>
      </c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35"/>
      <c r="AD8" s="335"/>
      <c r="AE8" s="335"/>
      <c r="AF8" s="335"/>
      <c r="AG8" s="335"/>
      <c r="AH8" s="335"/>
      <c r="AI8" s="336"/>
      <c r="BE8" s="1" t="s">
        <v>161</v>
      </c>
      <c r="BF8" s="1" t="str">
        <f>$E$3&amp;"４"</f>
        <v>４</v>
      </c>
    </row>
    <row r="9" spans="3:58">
      <c r="C9" s="363"/>
      <c r="D9" s="264"/>
      <c r="E9" s="264"/>
      <c r="F9" s="264"/>
      <c r="G9" s="264"/>
      <c r="H9" s="264"/>
      <c r="I9" s="364" t="s">
        <v>26</v>
      </c>
      <c r="J9" s="262"/>
      <c r="K9" s="329"/>
      <c r="L9" s="329"/>
      <c r="M9" s="329"/>
      <c r="N9" s="329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37"/>
      <c r="AD9" s="337"/>
      <c r="AE9" s="337"/>
      <c r="AF9" s="337"/>
      <c r="AG9" s="337"/>
      <c r="AH9" s="337"/>
      <c r="AI9" s="338"/>
      <c r="BE9" s="1" t="s">
        <v>25</v>
      </c>
      <c r="BF9" s="1" t="str">
        <f>$E$3&amp;"５"</f>
        <v>５</v>
      </c>
    </row>
    <row r="10" spans="3:58" ht="14.25" thickBot="1">
      <c r="C10" s="433"/>
      <c r="D10" s="267"/>
      <c r="E10" s="267"/>
      <c r="F10" s="267"/>
      <c r="G10" s="267"/>
      <c r="H10" s="267"/>
      <c r="I10" s="434"/>
      <c r="J10" s="259"/>
      <c r="K10" s="330"/>
      <c r="L10" s="330"/>
      <c r="M10" s="330"/>
      <c r="N10" s="330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39"/>
      <c r="AD10" s="339"/>
      <c r="AE10" s="339"/>
      <c r="AF10" s="339"/>
      <c r="AG10" s="339"/>
      <c r="AH10" s="339"/>
      <c r="AI10" s="340"/>
      <c r="BE10" s="1" t="s">
        <v>162</v>
      </c>
      <c r="BF10" s="1" t="str">
        <f>$E$3&amp;"６"</f>
        <v>６</v>
      </c>
    </row>
    <row r="11" spans="3:58">
      <c r="BE11" s="1" t="s">
        <v>164</v>
      </c>
      <c r="BF11" s="1" t="str">
        <f>$E$3&amp;"７"</f>
        <v>７</v>
      </c>
    </row>
    <row r="12" spans="3:58" ht="14.25" thickBot="1">
      <c r="Y12" s="350" t="s">
        <v>30</v>
      </c>
      <c r="Z12" s="351"/>
      <c r="AA12" s="351"/>
      <c r="AB12" s="351"/>
      <c r="AC12" s="351"/>
      <c r="AD12" s="351"/>
      <c r="AE12" s="351"/>
      <c r="BE12" s="1" t="s">
        <v>27</v>
      </c>
    </row>
    <row r="13" spans="3:58">
      <c r="C13" s="358" t="s">
        <v>32</v>
      </c>
      <c r="D13" s="331"/>
      <c r="E13" s="331"/>
      <c r="F13" s="331"/>
      <c r="G13" s="359"/>
      <c r="H13" s="331" t="s">
        <v>33</v>
      </c>
      <c r="I13" s="331"/>
      <c r="J13" s="359"/>
      <c r="K13" s="365"/>
      <c r="L13" s="365"/>
      <c r="M13" s="365"/>
      <c r="N13" s="366"/>
      <c r="O13" s="352" t="s">
        <v>16</v>
      </c>
      <c r="P13" s="353"/>
      <c r="Q13" s="353"/>
      <c r="R13" s="353"/>
      <c r="S13" s="353"/>
      <c r="T13" s="353"/>
      <c r="U13" s="353"/>
      <c r="V13" s="370"/>
      <c r="W13" s="371" t="s">
        <v>274</v>
      </c>
      <c r="X13" s="372"/>
      <c r="Y13" s="372"/>
      <c r="Z13" s="372"/>
      <c r="AA13" s="372"/>
      <c r="AB13" s="373"/>
      <c r="AC13" s="372" t="s">
        <v>275</v>
      </c>
      <c r="AD13" s="372"/>
      <c r="AE13" s="372"/>
      <c r="AF13" s="372"/>
      <c r="AG13" s="372"/>
      <c r="AH13" s="372"/>
      <c r="AI13" s="377"/>
      <c r="BE13" s="1" t="s">
        <v>28</v>
      </c>
    </row>
    <row r="14" spans="3:58">
      <c r="C14" s="394"/>
      <c r="D14" s="379"/>
      <c r="E14" s="379"/>
      <c r="F14" s="379"/>
      <c r="G14" s="393"/>
      <c r="H14" s="379"/>
      <c r="I14" s="379"/>
      <c r="J14" s="393"/>
      <c r="K14" s="337"/>
      <c r="L14" s="337"/>
      <c r="M14" s="337"/>
      <c r="N14" s="367"/>
      <c r="O14" s="378" t="s">
        <v>38</v>
      </c>
      <c r="P14" s="379"/>
      <c r="Q14" s="379"/>
      <c r="R14" s="379"/>
      <c r="S14" s="379"/>
      <c r="T14" s="379"/>
      <c r="U14" s="379"/>
      <c r="V14" s="380"/>
      <c r="W14" s="382"/>
      <c r="X14" s="337"/>
      <c r="Y14" s="337"/>
      <c r="Z14" s="337"/>
      <c r="AA14" s="337"/>
      <c r="AB14" s="367"/>
      <c r="AC14" s="384"/>
      <c r="AD14" s="384"/>
      <c r="AE14" s="384"/>
      <c r="AF14" s="384"/>
      <c r="AG14" s="384"/>
      <c r="AH14" s="384"/>
      <c r="AI14" s="338"/>
      <c r="AM14" s="1" t="s">
        <v>163</v>
      </c>
      <c r="AO14" s="1" t="str">
        <f>W14&amp;" "&amp;AC14</f>
        <v xml:space="preserve"> </v>
      </c>
      <c r="BE14" s="1" t="s">
        <v>29</v>
      </c>
    </row>
    <row r="15" spans="3:58">
      <c r="C15" s="435"/>
      <c r="D15" s="333"/>
      <c r="E15" s="333"/>
      <c r="F15" s="333"/>
      <c r="G15" s="436"/>
      <c r="H15" s="333"/>
      <c r="I15" s="333"/>
      <c r="J15" s="436"/>
      <c r="K15" s="368"/>
      <c r="L15" s="368"/>
      <c r="M15" s="368"/>
      <c r="N15" s="369"/>
      <c r="O15" s="303"/>
      <c r="P15" s="333"/>
      <c r="Q15" s="333"/>
      <c r="R15" s="333"/>
      <c r="S15" s="333"/>
      <c r="T15" s="333"/>
      <c r="U15" s="333"/>
      <c r="V15" s="381"/>
      <c r="W15" s="383"/>
      <c r="X15" s="368"/>
      <c r="Y15" s="368"/>
      <c r="Z15" s="368"/>
      <c r="AA15" s="368"/>
      <c r="AB15" s="369"/>
      <c r="AC15" s="368"/>
      <c r="AD15" s="368"/>
      <c r="AE15" s="368"/>
      <c r="AF15" s="368"/>
      <c r="AG15" s="368"/>
      <c r="AH15" s="368"/>
      <c r="AI15" s="385"/>
      <c r="AM15" s="1" t="s">
        <v>165</v>
      </c>
      <c r="AO15" s="1" t="str">
        <f>AO23&amp;" "&amp;AU23</f>
        <v xml:space="preserve"> </v>
      </c>
      <c r="BE15" s="1" t="s">
        <v>31</v>
      </c>
    </row>
    <row r="16" spans="3:58">
      <c r="C16" s="386" t="s">
        <v>43</v>
      </c>
      <c r="D16" s="387"/>
      <c r="E16" s="387"/>
      <c r="F16" s="387"/>
      <c r="G16" s="387"/>
      <c r="H16" s="387"/>
      <c r="I16" s="387"/>
      <c r="J16" s="388"/>
      <c r="K16" s="391" t="s">
        <v>44</v>
      </c>
      <c r="L16" s="387"/>
      <c r="M16" s="387"/>
      <c r="N16" s="387"/>
      <c r="O16" s="387"/>
      <c r="P16" s="387"/>
      <c r="Q16" s="388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6"/>
      <c r="AO16" s="1" t="str">
        <f>AL29&amp;" "&amp;AR29</f>
        <v xml:space="preserve"> </v>
      </c>
      <c r="BE16" s="1" t="s">
        <v>37</v>
      </c>
    </row>
    <row r="17" spans="2:57" ht="14.25" thickBot="1">
      <c r="C17" s="389"/>
      <c r="D17" s="390"/>
      <c r="E17" s="390"/>
      <c r="F17" s="390"/>
      <c r="G17" s="390"/>
      <c r="H17" s="390"/>
      <c r="I17" s="390"/>
      <c r="J17" s="233"/>
      <c r="K17" s="392"/>
      <c r="L17" s="390"/>
      <c r="M17" s="390"/>
      <c r="N17" s="390"/>
      <c r="O17" s="390"/>
      <c r="P17" s="390"/>
      <c r="Q17" s="233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40"/>
      <c r="AM17" s="1" t="s">
        <v>166</v>
      </c>
      <c r="AO17" s="1" t="str">
        <f>W21&amp;" "&amp;AB21</f>
        <v xml:space="preserve"> </v>
      </c>
      <c r="BE17" s="1" t="s">
        <v>41</v>
      </c>
    </row>
    <row r="18" spans="2:57">
      <c r="AM18" s="1" t="s">
        <v>167</v>
      </c>
      <c r="AO18" s="1" t="str">
        <f>AP32&amp;" "&amp;AU32</f>
        <v xml:space="preserve"> </v>
      </c>
      <c r="BE18" s="1" t="s">
        <v>42</v>
      </c>
    </row>
    <row r="19" spans="2:57" ht="14.25" thickBot="1">
      <c r="Y19" s="350" t="s">
        <v>49</v>
      </c>
      <c r="Z19" s="351"/>
      <c r="AA19" s="351"/>
      <c r="AB19" s="351"/>
      <c r="AC19" s="351"/>
      <c r="AD19" s="351"/>
      <c r="AE19" s="351"/>
      <c r="BE19" s="1" t="s">
        <v>46</v>
      </c>
    </row>
    <row r="20" spans="2:57">
      <c r="C20" s="254" t="s">
        <v>51</v>
      </c>
      <c r="D20" s="237"/>
      <c r="E20" s="237"/>
      <c r="F20" s="237"/>
      <c r="G20" s="237"/>
      <c r="H20" s="255"/>
      <c r="I20" s="245"/>
      <c r="J20" s="424"/>
      <c r="K20" s="424"/>
      <c r="L20" s="424"/>
      <c r="M20" s="424"/>
      <c r="N20" s="425"/>
      <c r="O20" s="236" t="s">
        <v>53</v>
      </c>
      <c r="P20" s="237"/>
      <c r="Q20" s="237"/>
      <c r="R20" s="255"/>
      <c r="S20" s="432" t="s">
        <v>16</v>
      </c>
      <c r="T20" s="274"/>
      <c r="U20" s="274"/>
      <c r="V20" s="275"/>
      <c r="W20" s="276"/>
      <c r="X20" s="277"/>
      <c r="Y20" s="277"/>
      <c r="Z20" s="277"/>
      <c r="AA20" s="278"/>
      <c r="AB20" s="277"/>
      <c r="AC20" s="277"/>
      <c r="AD20" s="277"/>
      <c r="AE20" s="277"/>
      <c r="AF20" s="278"/>
      <c r="AG20" s="279" t="s">
        <v>54</v>
      </c>
      <c r="AH20" s="279"/>
      <c r="AI20" s="280"/>
      <c r="BE20" s="1" t="s">
        <v>47</v>
      </c>
    </row>
    <row r="21" spans="2:57">
      <c r="C21" s="256"/>
      <c r="D21" s="240"/>
      <c r="E21" s="240"/>
      <c r="F21" s="240"/>
      <c r="G21" s="240"/>
      <c r="H21" s="257"/>
      <c r="I21" s="426"/>
      <c r="J21" s="427"/>
      <c r="K21" s="427"/>
      <c r="L21" s="427"/>
      <c r="M21" s="427"/>
      <c r="N21" s="428"/>
      <c r="O21" s="239"/>
      <c r="P21" s="240"/>
      <c r="Q21" s="240"/>
      <c r="R21" s="257"/>
      <c r="S21" s="239" t="s">
        <v>56</v>
      </c>
      <c r="T21" s="240"/>
      <c r="U21" s="240"/>
      <c r="V21" s="240"/>
      <c r="W21" s="287"/>
      <c r="X21" s="288"/>
      <c r="Y21" s="288"/>
      <c r="Z21" s="288"/>
      <c r="AA21" s="289"/>
      <c r="AB21" s="288"/>
      <c r="AC21" s="288"/>
      <c r="AD21" s="288"/>
      <c r="AE21" s="288"/>
      <c r="AF21" s="288"/>
      <c r="AG21" s="269"/>
      <c r="AH21" s="269"/>
      <c r="AI21" s="270"/>
      <c r="AL21" s="463" t="s">
        <v>59</v>
      </c>
      <c r="AM21" s="464"/>
      <c r="AN21" s="464"/>
      <c r="AO21" s="464"/>
      <c r="AP21" s="464"/>
      <c r="AQ21" s="464"/>
      <c r="BE21" s="1" t="s">
        <v>48</v>
      </c>
    </row>
    <row r="22" spans="2:57" ht="14.25" thickBot="1">
      <c r="C22" s="258"/>
      <c r="D22" s="243"/>
      <c r="E22" s="243"/>
      <c r="F22" s="243"/>
      <c r="G22" s="243"/>
      <c r="H22" s="259"/>
      <c r="I22" s="429"/>
      <c r="J22" s="430"/>
      <c r="K22" s="430"/>
      <c r="L22" s="430"/>
      <c r="M22" s="430"/>
      <c r="N22" s="431"/>
      <c r="O22" s="242"/>
      <c r="P22" s="243"/>
      <c r="Q22" s="243"/>
      <c r="R22" s="259"/>
      <c r="S22" s="242"/>
      <c r="T22" s="243"/>
      <c r="U22" s="243"/>
      <c r="V22" s="243"/>
      <c r="W22" s="266"/>
      <c r="X22" s="267"/>
      <c r="Y22" s="267"/>
      <c r="Z22" s="267"/>
      <c r="AA22" s="268"/>
      <c r="AB22" s="267"/>
      <c r="AC22" s="267"/>
      <c r="AD22" s="267"/>
      <c r="AE22" s="267"/>
      <c r="AF22" s="267"/>
      <c r="AG22" s="271"/>
      <c r="AH22" s="271"/>
      <c r="AI22" s="272"/>
      <c r="AL22" s="342" t="s">
        <v>61</v>
      </c>
      <c r="AM22" s="342"/>
      <c r="AN22" s="342"/>
      <c r="AO22" s="449"/>
      <c r="AP22" s="465"/>
      <c r="AQ22" s="465"/>
      <c r="AR22" s="465"/>
      <c r="AS22" s="465"/>
      <c r="AT22" s="466"/>
      <c r="AU22" s="450"/>
      <c r="AV22" s="465"/>
      <c r="AW22" s="465"/>
      <c r="AX22" s="465"/>
      <c r="AY22" s="465"/>
      <c r="AZ22" s="465"/>
      <c r="BA22" s="466"/>
      <c r="BE22" s="1" t="s">
        <v>50</v>
      </c>
    </row>
    <row r="23" spans="2:57" ht="15" customHeight="1">
      <c r="C23" s="147"/>
      <c r="D23" s="147"/>
      <c r="E23" s="147"/>
      <c r="F23" s="147"/>
      <c r="G23" s="147"/>
      <c r="H23" s="147"/>
      <c r="I23" s="147"/>
      <c r="J23" s="147"/>
      <c r="K23" s="134"/>
      <c r="L23" s="134"/>
      <c r="M23" s="134"/>
      <c r="N23" s="134"/>
      <c r="O23" s="134"/>
      <c r="P23" s="134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L23" s="329"/>
      <c r="AM23" s="329"/>
      <c r="AN23" s="329"/>
      <c r="AO23" s="382"/>
      <c r="AP23" s="467"/>
      <c r="AQ23" s="467"/>
      <c r="AR23" s="467"/>
      <c r="AS23" s="467"/>
      <c r="AT23" s="468"/>
      <c r="AU23" s="337"/>
      <c r="AV23" s="467"/>
      <c r="AW23" s="467"/>
      <c r="AX23" s="467"/>
      <c r="AY23" s="467"/>
      <c r="AZ23" s="467"/>
      <c r="BA23" s="468"/>
      <c r="BE23" s="1" t="s">
        <v>55</v>
      </c>
    </row>
    <row r="24" spans="2:57" ht="17.25" customHeight="1" thickBot="1">
      <c r="C24" s="404" t="s">
        <v>64</v>
      </c>
      <c r="D24" s="405"/>
      <c r="E24" s="405"/>
      <c r="F24" s="405"/>
      <c r="G24" s="405"/>
      <c r="H24" s="405"/>
      <c r="I24" s="405"/>
      <c r="J24" s="405"/>
      <c r="K24" s="134"/>
      <c r="L24" s="134"/>
      <c r="M24" s="134"/>
      <c r="N24" s="134"/>
      <c r="O24" s="134"/>
      <c r="P24" s="134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L24" s="329"/>
      <c r="AM24" s="329"/>
      <c r="AN24" s="329"/>
      <c r="AO24" s="328"/>
      <c r="AP24" s="469"/>
      <c r="AQ24" s="469"/>
      <c r="AR24" s="469"/>
      <c r="AS24" s="469"/>
      <c r="AT24" s="470"/>
      <c r="AU24" s="469"/>
      <c r="AV24" s="469"/>
      <c r="AW24" s="469"/>
      <c r="AX24" s="469"/>
      <c r="AY24" s="469"/>
      <c r="AZ24" s="469"/>
      <c r="BA24" s="470"/>
      <c r="BE24" s="1" t="s">
        <v>58</v>
      </c>
    </row>
    <row r="25" spans="2:57" ht="13.5" customHeight="1">
      <c r="C25" s="358" t="s">
        <v>67</v>
      </c>
      <c r="D25" s="331"/>
      <c r="E25" s="331"/>
      <c r="F25" s="359"/>
      <c r="G25" s="352" t="s">
        <v>68</v>
      </c>
      <c r="H25" s="353"/>
      <c r="I25" s="353"/>
      <c r="J25" s="353"/>
      <c r="K25" s="353"/>
      <c r="L25" s="353"/>
      <c r="M25" s="353"/>
      <c r="N25" s="354"/>
      <c r="O25" s="341" t="s">
        <v>69</v>
      </c>
      <c r="P25" s="341"/>
      <c r="Q25" s="341" t="s">
        <v>70</v>
      </c>
      <c r="R25" s="341"/>
      <c r="S25" s="341" t="s">
        <v>71</v>
      </c>
      <c r="T25" s="341"/>
      <c r="U25" s="341"/>
      <c r="V25" s="341"/>
      <c r="W25" s="341"/>
      <c r="X25" s="341"/>
      <c r="Y25" s="356" t="s">
        <v>72</v>
      </c>
      <c r="Z25" s="341"/>
      <c r="AA25" s="341"/>
      <c r="AB25" s="341"/>
      <c r="AC25" s="341"/>
      <c r="AD25" s="279" t="s">
        <v>73</v>
      </c>
      <c r="AE25" s="279"/>
      <c r="AF25" s="279"/>
      <c r="AG25" s="279" t="s">
        <v>74</v>
      </c>
      <c r="AH25" s="279"/>
      <c r="AI25" s="280"/>
      <c r="AL25" s="474" t="s">
        <v>77</v>
      </c>
      <c r="AM25" s="475"/>
      <c r="AN25" s="475"/>
      <c r="AO25" s="475"/>
      <c r="AP25" s="472"/>
      <c r="AQ25" s="473"/>
      <c r="AR25" s="473"/>
      <c r="AS25" s="473"/>
      <c r="AT25" s="473"/>
      <c r="AU25" s="473"/>
      <c r="AV25" s="473"/>
      <c r="AW25" s="473"/>
      <c r="AX25" s="473"/>
      <c r="BE25" s="1" t="s">
        <v>60</v>
      </c>
    </row>
    <row r="26" spans="2:57">
      <c r="C26" s="394"/>
      <c r="D26" s="379"/>
      <c r="E26" s="379"/>
      <c r="F26" s="393"/>
      <c r="G26" s="391" t="s">
        <v>75</v>
      </c>
      <c r="H26" s="387"/>
      <c r="I26" s="387"/>
      <c r="J26" s="388"/>
      <c r="K26" s="379" t="s">
        <v>76</v>
      </c>
      <c r="L26" s="379"/>
      <c r="M26" s="379"/>
      <c r="N26" s="393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6"/>
      <c r="AE26" s="346"/>
      <c r="AF26" s="346"/>
      <c r="AG26" s="346"/>
      <c r="AH26" s="346"/>
      <c r="AI26" s="348"/>
    </row>
    <row r="27" spans="2:57" ht="14.25" thickBot="1">
      <c r="C27" s="394"/>
      <c r="D27" s="379"/>
      <c r="E27" s="379"/>
      <c r="F27" s="393"/>
      <c r="G27" s="392"/>
      <c r="H27" s="390"/>
      <c r="I27" s="390"/>
      <c r="J27" s="233"/>
      <c r="K27" s="390"/>
      <c r="L27" s="390"/>
      <c r="M27" s="390"/>
      <c r="N27" s="233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47"/>
      <c r="AE27" s="347"/>
      <c r="AF27" s="347"/>
      <c r="AG27" s="347"/>
      <c r="AH27" s="347"/>
      <c r="AI27" s="349"/>
      <c r="AL27" s="476" t="s">
        <v>83</v>
      </c>
      <c r="AM27" s="477"/>
      <c r="AN27" s="477"/>
      <c r="AO27" s="477"/>
      <c r="AP27" s="477"/>
      <c r="AQ27" s="477"/>
      <c r="AR27" s="477"/>
    </row>
    <row r="28" spans="2:57">
      <c r="B28" s="2"/>
      <c r="C28" s="358" t="s">
        <v>79</v>
      </c>
      <c r="D28" s="331"/>
      <c r="E28" s="331"/>
      <c r="F28" s="359"/>
      <c r="G28" s="276" t="s">
        <v>272</v>
      </c>
      <c r="H28" s="277"/>
      <c r="I28" s="277"/>
      <c r="J28" s="278"/>
      <c r="K28" s="277" t="s">
        <v>273</v>
      </c>
      <c r="L28" s="277"/>
      <c r="M28" s="277"/>
      <c r="N28" s="278"/>
      <c r="O28" s="294"/>
      <c r="P28" s="294"/>
      <c r="Q28" s="294"/>
      <c r="R28" s="294"/>
      <c r="S28" s="297"/>
      <c r="T28" s="297"/>
      <c r="U28" s="297"/>
      <c r="V28" s="297"/>
      <c r="W28" s="297"/>
      <c r="X28" s="297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2"/>
      <c r="AL28" s="254" t="s">
        <v>51</v>
      </c>
      <c r="AM28" s="237"/>
      <c r="AN28" s="237"/>
      <c r="AO28" s="237"/>
      <c r="AP28" s="237"/>
      <c r="AQ28" s="255"/>
      <c r="AR28" s="245"/>
      <c r="AS28" s="424"/>
      <c r="AT28" s="424"/>
      <c r="AU28" s="424"/>
      <c r="AV28" s="424"/>
      <c r="AW28" s="425"/>
      <c r="AX28" s="236" t="s">
        <v>53</v>
      </c>
      <c r="AY28" s="237"/>
      <c r="AZ28" s="237"/>
      <c r="BA28" s="238"/>
      <c r="BB28" s="471"/>
      <c r="BC28" s="471"/>
    </row>
    <row r="29" spans="2:57">
      <c r="B29" s="2"/>
      <c r="C29" s="394"/>
      <c r="D29" s="379"/>
      <c r="E29" s="379"/>
      <c r="F29" s="393"/>
      <c r="G29" s="287"/>
      <c r="H29" s="288"/>
      <c r="I29" s="288"/>
      <c r="J29" s="289"/>
      <c r="K29" s="288"/>
      <c r="L29" s="288"/>
      <c r="M29" s="288"/>
      <c r="N29" s="289"/>
      <c r="O29" s="295"/>
      <c r="P29" s="295"/>
      <c r="Q29" s="295"/>
      <c r="R29" s="295"/>
      <c r="S29" s="298"/>
      <c r="T29" s="298"/>
      <c r="U29" s="298"/>
      <c r="V29" s="298"/>
      <c r="W29" s="298"/>
      <c r="X29" s="298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4"/>
      <c r="AL29" s="256"/>
      <c r="AM29" s="240"/>
      <c r="AN29" s="240"/>
      <c r="AO29" s="240"/>
      <c r="AP29" s="240"/>
      <c r="AQ29" s="257"/>
      <c r="AR29" s="426"/>
      <c r="AS29" s="427"/>
      <c r="AT29" s="427"/>
      <c r="AU29" s="427"/>
      <c r="AV29" s="427"/>
      <c r="AW29" s="428"/>
      <c r="AX29" s="239"/>
      <c r="AY29" s="240"/>
      <c r="AZ29" s="240"/>
      <c r="BA29" s="241"/>
      <c r="BB29" s="471"/>
      <c r="BC29" s="471"/>
    </row>
    <row r="30" spans="2:57" ht="14.25" thickBot="1">
      <c r="B30" s="2"/>
      <c r="C30" s="389"/>
      <c r="D30" s="390"/>
      <c r="E30" s="390"/>
      <c r="F30" s="233"/>
      <c r="G30" s="266"/>
      <c r="H30" s="267"/>
      <c r="I30" s="267"/>
      <c r="J30" s="268"/>
      <c r="K30" s="267"/>
      <c r="L30" s="267"/>
      <c r="M30" s="267"/>
      <c r="N30" s="268"/>
      <c r="O30" s="296"/>
      <c r="P30" s="296"/>
      <c r="Q30" s="296"/>
      <c r="R30" s="296"/>
      <c r="S30" s="299"/>
      <c r="T30" s="299"/>
      <c r="U30" s="299"/>
      <c r="V30" s="299"/>
      <c r="W30" s="299"/>
      <c r="X30" s="299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6"/>
      <c r="AL30" s="258"/>
      <c r="AM30" s="243"/>
      <c r="AN30" s="243"/>
      <c r="AO30" s="243"/>
      <c r="AP30" s="243"/>
      <c r="AQ30" s="259"/>
      <c r="AR30" s="429"/>
      <c r="AS30" s="430"/>
      <c r="AT30" s="430"/>
      <c r="AU30" s="430"/>
      <c r="AV30" s="430"/>
      <c r="AW30" s="431"/>
      <c r="AX30" s="242"/>
      <c r="AY30" s="243"/>
      <c r="AZ30" s="243"/>
      <c r="BA30" s="244"/>
      <c r="BB30" s="471"/>
      <c r="BC30" s="471"/>
    </row>
    <row r="31" spans="2:57">
      <c r="C31" s="394" t="s">
        <v>86</v>
      </c>
      <c r="D31" s="379"/>
      <c r="E31" s="379"/>
      <c r="F31" s="393"/>
      <c r="G31" s="276"/>
      <c r="H31" s="277"/>
      <c r="I31" s="277"/>
      <c r="J31" s="278"/>
      <c r="K31" s="277"/>
      <c r="L31" s="277"/>
      <c r="M31" s="277"/>
      <c r="N31" s="278"/>
      <c r="O31" s="294"/>
      <c r="P31" s="294"/>
      <c r="Q31" s="294"/>
      <c r="R31" s="294"/>
      <c r="S31" s="297"/>
      <c r="T31" s="297"/>
      <c r="U31" s="297"/>
      <c r="V31" s="297"/>
      <c r="W31" s="297"/>
      <c r="X31" s="297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L31" s="273" t="s">
        <v>16</v>
      </c>
      <c r="AM31" s="274"/>
      <c r="AN31" s="274"/>
      <c r="AO31" s="275"/>
      <c r="AP31" s="276"/>
      <c r="AQ31" s="277"/>
      <c r="AR31" s="277"/>
      <c r="AS31" s="277"/>
      <c r="AT31" s="278"/>
      <c r="AU31" s="276"/>
      <c r="AV31" s="277"/>
      <c r="AW31" s="277"/>
      <c r="AX31" s="277"/>
      <c r="AY31" s="278"/>
      <c r="AZ31" s="279" t="s">
        <v>54</v>
      </c>
      <c r="BA31" s="279"/>
      <c r="BB31" s="280"/>
    </row>
    <row r="32" spans="2:57">
      <c r="C32" s="394"/>
      <c r="D32" s="379"/>
      <c r="E32" s="379"/>
      <c r="F32" s="393"/>
      <c r="G32" s="287"/>
      <c r="H32" s="288"/>
      <c r="I32" s="288"/>
      <c r="J32" s="289"/>
      <c r="K32" s="288"/>
      <c r="L32" s="288"/>
      <c r="M32" s="288"/>
      <c r="N32" s="289"/>
      <c r="O32" s="295"/>
      <c r="P32" s="295"/>
      <c r="Q32" s="295"/>
      <c r="R32" s="295"/>
      <c r="S32" s="298"/>
      <c r="T32" s="298"/>
      <c r="U32" s="298"/>
      <c r="V32" s="298"/>
      <c r="W32" s="298"/>
      <c r="X32" s="298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4"/>
      <c r="AL32" s="260" t="s">
        <v>56</v>
      </c>
      <c r="AM32" s="261"/>
      <c r="AN32" s="261"/>
      <c r="AO32" s="262"/>
      <c r="AP32" s="263"/>
      <c r="AQ32" s="264"/>
      <c r="AR32" s="264"/>
      <c r="AS32" s="264"/>
      <c r="AT32" s="265"/>
      <c r="AU32" s="263"/>
      <c r="AV32" s="264"/>
      <c r="AW32" s="264"/>
      <c r="AX32" s="264"/>
      <c r="AY32" s="265"/>
      <c r="AZ32" s="269"/>
      <c r="BA32" s="269"/>
      <c r="BB32" s="270"/>
    </row>
    <row r="33" spans="2:54" ht="14.25" thickBot="1">
      <c r="C33" s="389"/>
      <c r="D33" s="390"/>
      <c r="E33" s="390"/>
      <c r="F33" s="233"/>
      <c r="G33" s="266"/>
      <c r="H33" s="267"/>
      <c r="I33" s="267"/>
      <c r="J33" s="268"/>
      <c r="K33" s="267"/>
      <c r="L33" s="267"/>
      <c r="M33" s="267"/>
      <c r="N33" s="268"/>
      <c r="O33" s="296"/>
      <c r="P33" s="296"/>
      <c r="Q33" s="296"/>
      <c r="R33" s="296"/>
      <c r="S33" s="299"/>
      <c r="T33" s="299"/>
      <c r="U33" s="299"/>
      <c r="V33" s="299"/>
      <c r="W33" s="299"/>
      <c r="X33" s="299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6"/>
      <c r="AL33" s="258"/>
      <c r="AM33" s="243"/>
      <c r="AN33" s="243"/>
      <c r="AO33" s="259"/>
      <c r="AP33" s="266"/>
      <c r="AQ33" s="267"/>
      <c r="AR33" s="267"/>
      <c r="AS33" s="267"/>
      <c r="AT33" s="268"/>
      <c r="AU33" s="266"/>
      <c r="AV33" s="267"/>
      <c r="AW33" s="267"/>
      <c r="AX33" s="267"/>
      <c r="AY33" s="268"/>
      <c r="AZ33" s="271"/>
      <c r="BA33" s="271"/>
      <c r="BB33" s="272"/>
    </row>
    <row r="34" spans="2:54">
      <c r="C34" s="358" t="s">
        <v>92</v>
      </c>
      <c r="D34" s="331"/>
      <c r="E34" s="331"/>
      <c r="F34" s="359"/>
      <c r="G34" s="276"/>
      <c r="H34" s="277"/>
      <c r="I34" s="277"/>
      <c r="J34" s="278"/>
      <c r="K34" s="277"/>
      <c r="L34" s="277"/>
      <c r="M34" s="277"/>
      <c r="N34" s="278"/>
      <c r="O34" s="294"/>
      <c r="P34" s="294"/>
      <c r="Q34" s="294"/>
      <c r="R34" s="294"/>
      <c r="S34" s="297"/>
      <c r="T34" s="297"/>
      <c r="U34" s="297"/>
      <c r="V34" s="297"/>
      <c r="W34" s="297"/>
      <c r="X34" s="297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2"/>
    </row>
    <row r="35" spans="2:54">
      <c r="C35" s="394"/>
      <c r="D35" s="379"/>
      <c r="E35" s="379"/>
      <c r="F35" s="393"/>
      <c r="G35" s="287"/>
      <c r="H35" s="288"/>
      <c r="I35" s="288"/>
      <c r="J35" s="289"/>
      <c r="K35" s="288"/>
      <c r="L35" s="288"/>
      <c r="M35" s="288"/>
      <c r="N35" s="289"/>
      <c r="O35" s="295"/>
      <c r="P35" s="295"/>
      <c r="Q35" s="295"/>
      <c r="R35" s="295"/>
      <c r="S35" s="298"/>
      <c r="T35" s="298"/>
      <c r="U35" s="298"/>
      <c r="V35" s="298"/>
      <c r="W35" s="298"/>
      <c r="X35" s="298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4"/>
    </row>
    <row r="36" spans="2:54" ht="14.25" thickBot="1">
      <c r="C36" s="389"/>
      <c r="D36" s="390"/>
      <c r="E36" s="390"/>
      <c r="F36" s="233"/>
      <c r="G36" s="266"/>
      <c r="H36" s="267"/>
      <c r="I36" s="267"/>
      <c r="J36" s="268"/>
      <c r="K36" s="267"/>
      <c r="L36" s="267"/>
      <c r="M36" s="267"/>
      <c r="N36" s="268"/>
      <c r="O36" s="296"/>
      <c r="P36" s="296"/>
      <c r="Q36" s="296"/>
      <c r="R36" s="296"/>
      <c r="S36" s="299"/>
      <c r="T36" s="299"/>
      <c r="U36" s="299"/>
      <c r="V36" s="299"/>
      <c r="W36" s="299"/>
      <c r="X36" s="299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6"/>
    </row>
    <row r="37" spans="2:54">
      <c r="C37" s="394" t="s">
        <v>95</v>
      </c>
      <c r="D37" s="379"/>
      <c r="E37" s="379"/>
      <c r="F37" s="393"/>
      <c r="G37" s="276"/>
      <c r="H37" s="277"/>
      <c r="I37" s="277"/>
      <c r="J37" s="278"/>
      <c r="K37" s="277"/>
      <c r="L37" s="277"/>
      <c r="M37" s="277"/>
      <c r="N37" s="278"/>
      <c r="O37" s="294"/>
      <c r="P37" s="294"/>
      <c r="Q37" s="294"/>
      <c r="R37" s="294"/>
      <c r="S37" s="297"/>
      <c r="T37" s="297"/>
      <c r="U37" s="297"/>
      <c r="V37" s="297"/>
      <c r="W37" s="297"/>
      <c r="X37" s="297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2"/>
    </row>
    <row r="38" spans="2:54">
      <c r="C38" s="394"/>
      <c r="D38" s="379"/>
      <c r="E38" s="379"/>
      <c r="F38" s="393"/>
      <c r="G38" s="287"/>
      <c r="H38" s="288"/>
      <c r="I38" s="288"/>
      <c r="J38" s="289"/>
      <c r="K38" s="288"/>
      <c r="L38" s="288"/>
      <c r="M38" s="288"/>
      <c r="N38" s="289"/>
      <c r="O38" s="295"/>
      <c r="P38" s="295"/>
      <c r="Q38" s="295"/>
      <c r="R38" s="295"/>
      <c r="S38" s="298"/>
      <c r="T38" s="298"/>
      <c r="U38" s="298"/>
      <c r="V38" s="298"/>
      <c r="W38" s="298"/>
      <c r="X38" s="298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4"/>
    </row>
    <row r="39" spans="2:54" ht="14.25" thickBot="1">
      <c r="C39" s="389"/>
      <c r="D39" s="390"/>
      <c r="E39" s="390"/>
      <c r="F39" s="233"/>
      <c r="G39" s="266"/>
      <c r="H39" s="267"/>
      <c r="I39" s="267"/>
      <c r="J39" s="268"/>
      <c r="K39" s="267"/>
      <c r="L39" s="267"/>
      <c r="M39" s="267"/>
      <c r="N39" s="268"/>
      <c r="O39" s="296"/>
      <c r="P39" s="296"/>
      <c r="Q39" s="296"/>
      <c r="R39" s="296"/>
      <c r="S39" s="299"/>
      <c r="T39" s="299"/>
      <c r="U39" s="299"/>
      <c r="V39" s="299"/>
      <c r="W39" s="299"/>
      <c r="X39" s="299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6"/>
    </row>
    <row r="40" spans="2:54">
      <c r="B40" s="2"/>
      <c r="C40" s="358" t="s">
        <v>100</v>
      </c>
      <c r="D40" s="331"/>
      <c r="E40" s="331"/>
      <c r="F40" s="359"/>
      <c r="G40" s="276"/>
      <c r="H40" s="277"/>
      <c r="I40" s="277"/>
      <c r="J40" s="278"/>
      <c r="K40" s="277"/>
      <c r="L40" s="277"/>
      <c r="M40" s="277"/>
      <c r="N40" s="278"/>
      <c r="O40" s="294"/>
      <c r="P40" s="294"/>
      <c r="Q40" s="294"/>
      <c r="R40" s="294"/>
      <c r="S40" s="297"/>
      <c r="T40" s="297"/>
      <c r="U40" s="297"/>
      <c r="V40" s="297"/>
      <c r="W40" s="297"/>
      <c r="X40" s="297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2"/>
    </row>
    <row r="41" spans="2:54">
      <c r="B41" s="2"/>
      <c r="C41" s="394"/>
      <c r="D41" s="379"/>
      <c r="E41" s="379"/>
      <c r="F41" s="393"/>
      <c r="G41" s="287"/>
      <c r="H41" s="288"/>
      <c r="I41" s="288"/>
      <c r="J41" s="289"/>
      <c r="K41" s="288"/>
      <c r="L41" s="288"/>
      <c r="M41" s="288"/>
      <c r="N41" s="289"/>
      <c r="O41" s="295"/>
      <c r="P41" s="295"/>
      <c r="Q41" s="295"/>
      <c r="R41" s="295"/>
      <c r="S41" s="298"/>
      <c r="T41" s="298"/>
      <c r="U41" s="298"/>
      <c r="V41" s="298"/>
      <c r="W41" s="298"/>
      <c r="X41" s="298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4"/>
    </row>
    <row r="42" spans="2:54" ht="14.25" thickBot="1">
      <c r="B42" s="2"/>
      <c r="C42" s="389"/>
      <c r="D42" s="390"/>
      <c r="E42" s="390"/>
      <c r="F42" s="233"/>
      <c r="G42" s="266"/>
      <c r="H42" s="267"/>
      <c r="I42" s="267"/>
      <c r="J42" s="268"/>
      <c r="K42" s="267"/>
      <c r="L42" s="267"/>
      <c r="M42" s="267"/>
      <c r="N42" s="268"/>
      <c r="O42" s="296"/>
      <c r="P42" s="296"/>
      <c r="Q42" s="296"/>
      <c r="R42" s="296"/>
      <c r="S42" s="299"/>
      <c r="T42" s="299"/>
      <c r="U42" s="299"/>
      <c r="V42" s="299"/>
      <c r="W42" s="299"/>
      <c r="X42" s="299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6"/>
    </row>
    <row r="43" spans="2:54" ht="14.25" thickBot="1">
      <c r="B43" s="2"/>
      <c r="C43" s="394" t="s">
        <v>105</v>
      </c>
      <c r="D43" s="379"/>
      <c r="E43" s="379"/>
      <c r="F43" s="393"/>
      <c r="G43" s="276"/>
      <c r="H43" s="277"/>
      <c r="I43" s="277"/>
      <c r="J43" s="278"/>
      <c r="K43" s="277"/>
      <c r="L43" s="277"/>
      <c r="M43" s="277"/>
      <c r="N43" s="278"/>
      <c r="O43" s="294"/>
      <c r="P43" s="294"/>
      <c r="Q43" s="294"/>
      <c r="R43" s="294"/>
      <c r="S43" s="297"/>
      <c r="T43" s="297"/>
      <c r="U43" s="297"/>
      <c r="V43" s="297"/>
      <c r="W43" s="297"/>
      <c r="X43" s="297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2"/>
      <c r="AM43" s="1" t="s">
        <v>109</v>
      </c>
    </row>
    <row r="44" spans="2:54">
      <c r="B44" s="2"/>
      <c r="C44" s="394"/>
      <c r="D44" s="379"/>
      <c r="E44" s="379"/>
      <c r="F44" s="393"/>
      <c r="G44" s="287"/>
      <c r="H44" s="288"/>
      <c r="I44" s="288"/>
      <c r="J44" s="289"/>
      <c r="K44" s="288"/>
      <c r="L44" s="288"/>
      <c r="M44" s="288"/>
      <c r="N44" s="289"/>
      <c r="O44" s="295"/>
      <c r="P44" s="295"/>
      <c r="Q44" s="295"/>
      <c r="R44" s="295"/>
      <c r="S44" s="298"/>
      <c r="T44" s="298"/>
      <c r="U44" s="298"/>
      <c r="V44" s="298"/>
      <c r="W44" s="298"/>
      <c r="X44" s="298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4"/>
      <c r="AM44" s="225" t="s">
        <v>112</v>
      </c>
      <c r="AN44" s="226"/>
      <c r="AO44" s="226"/>
      <c r="AP44" s="226" t="s">
        <v>113</v>
      </c>
      <c r="AQ44" s="226"/>
      <c r="AR44" s="227"/>
      <c r="AS44" s="228" t="s">
        <v>114</v>
      </c>
      <c r="AT44" s="226"/>
      <c r="AU44" s="229"/>
    </row>
    <row r="45" spans="2:54" ht="14.25" thickBot="1">
      <c r="B45" s="2"/>
      <c r="C45" s="389"/>
      <c r="D45" s="390"/>
      <c r="E45" s="390"/>
      <c r="F45" s="233"/>
      <c r="G45" s="266"/>
      <c r="H45" s="267"/>
      <c r="I45" s="267"/>
      <c r="J45" s="268"/>
      <c r="K45" s="267"/>
      <c r="L45" s="267"/>
      <c r="M45" s="267"/>
      <c r="N45" s="268"/>
      <c r="O45" s="296"/>
      <c r="P45" s="296"/>
      <c r="Q45" s="296"/>
      <c r="R45" s="296"/>
      <c r="S45" s="299"/>
      <c r="T45" s="299"/>
      <c r="U45" s="299"/>
      <c r="V45" s="299"/>
      <c r="W45" s="299"/>
      <c r="X45" s="299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6"/>
      <c r="AM45" s="230"/>
      <c r="AN45" s="231"/>
      <c r="AO45" s="231"/>
      <c r="AP45" s="231"/>
      <c r="AQ45" s="231"/>
      <c r="AR45" s="232"/>
      <c r="AS45" s="233">
        <f>AM45+AP45</f>
        <v>0</v>
      </c>
      <c r="AT45" s="234"/>
      <c r="AU45" s="235"/>
    </row>
    <row r="46" spans="2:54">
      <c r="B46" s="2"/>
      <c r="C46" s="394" t="s">
        <v>105</v>
      </c>
      <c r="D46" s="379"/>
      <c r="E46" s="379"/>
      <c r="F46" s="393"/>
      <c r="G46" s="276"/>
      <c r="H46" s="277"/>
      <c r="I46" s="277"/>
      <c r="J46" s="278"/>
      <c r="K46" s="277"/>
      <c r="L46" s="277"/>
      <c r="M46" s="277"/>
      <c r="N46" s="278"/>
      <c r="O46" s="294"/>
      <c r="P46" s="294"/>
      <c r="Q46" s="294"/>
      <c r="R46" s="294"/>
      <c r="S46" s="297"/>
      <c r="T46" s="297"/>
      <c r="U46" s="297"/>
      <c r="V46" s="297"/>
      <c r="W46" s="297"/>
      <c r="X46" s="297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2"/>
    </row>
    <row r="47" spans="2:54">
      <c r="B47" s="2"/>
      <c r="C47" s="394"/>
      <c r="D47" s="379"/>
      <c r="E47" s="379"/>
      <c r="F47" s="393"/>
      <c r="G47" s="287"/>
      <c r="H47" s="288"/>
      <c r="I47" s="288"/>
      <c r="J47" s="289"/>
      <c r="K47" s="288"/>
      <c r="L47" s="288"/>
      <c r="M47" s="288"/>
      <c r="N47" s="289"/>
      <c r="O47" s="295"/>
      <c r="P47" s="295"/>
      <c r="Q47" s="295"/>
      <c r="R47" s="295"/>
      <c r="S47" s="298"/>
      <c r="T47" s="298"/>
      <c r="U47" s="298"/>
      <c r="V47" s="298"/>
      <c r="W47" s="298"/>
      <c r="X47" s="298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4"/>
    </row>
    <row r="48" spans="2:54" ht="14.25" thickBot="1">
      <c r="B48" s="2"/>
      <c r="C48" s="389"/>
      <c r="D48" s="390"/>
      <c r="E48" s="390"/>
      <c r="F48" s="233"/>
      <c r="G48" s="266"/>
      <c r="H48" s="267"/>
      <c r="I48" s="267"/>
      <c r="J48" s="268"/>
      <c r="K48" s="267"/>
      <c r="L48" s="267"/>
      <c r="M48" s="267"/>
      <c r="N48" s="268"/>
      <c r="O48" s="296"/>
      <c r="P48" s="296"/>
      <c r="Q48" s="296"/>
      <c r="R48" s="296"/>
      <c r="S48" s="299"/>
      <c r="T48" s="299"/>
      <c r="U48" s="299"/>
      <c r="V48" s="299"/>
      <c r="W48" s="299"/>
      <c r="X48" s="299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6"/>
    </row>
    <row r="49" spans="3:35">
      <c r="AB49" s="1" t="s">
        <v>119</v>
      </c>
    </row>
    <row r="51" spans="3:35" ht="27" customHeight="1">
      <c r="C51" s="423" t="s">
        <v>120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</row>
    <row r="53" spans="3:35">
      <c r="C53" s="415" t="s">
        <v>121</v>
      </c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</row>
    <row r="55" spans="3:35">
      <c r="D55" s="415" t="s">
        <v>122</v>
      </c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</row>
    <row r="57" spans="3:35">
      <c r="E57" s="203"/>
      <c r="F57" s="757" t="s">
        <v>300</v>
      </c>
      <c r="G57" s="450"/>
      <c r="H57" s="451"/>
      <c r="I57" s="148" t="s">
        <v>123</v>
      </c>
      <c r="J57" s="295"/>
      <c r="K57" s="295"/>
      <c r="L57" s="148" t="s">
        <v>124</v>
      </c>
      <c r="M57" s="295"/>
      <c r="N57" s="295"/>
      <c r="O57" s="148" t="s">
        <v>125</v>
      </c>
      <c r="P57" s="148"/>
      <c r="Q57" s="148"/>
      <c r="R57" s="148"/>
      <c r="S57" s="148"/>
    </row>
    <row r="59" spans="3:35">
      <c r="O59" s="416" t="s">
        <v>20</v>
      </c>
      <c r="P59" s="416"/>
      <c r="Q59" s="416"/>
      <c r="R59" s="416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</row>
    <row r="61" spans="3:35">
      <c r="O61" s="416" t="s">
        <v>126</v>
      </c>
      <c r="P61" s="416"/>
      <c r="Q61" s="416"/>
      <c r="R61" s="416"/>
      <c r="T61" s="417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9"/>
      <c r="AF61" s="148" t="s">
        <v>127</v>
      </c>
      <c r="AG61" s="148"/>
      <c r="AH61" s="148"/>
    </row>
    <row r="63" spans="3:35" ht="25.5" customHeight="1" thickBot="1">
      <c r="C63" s="395" t="s">
        <v>128</v>
      </c>
      <c r="D63" s="396"/>
      <c r="E63" s="396"/>
      <c r="F63" s="396"/>
      <c r="G63" s="396"/>
      <c r="H63" s="396"/>
      <c r="I63" s="396"/>
      <c r="J63" s="396"/>
    </row>
    <row r="64" spans="3:35">
      <c r="C64" s="358" t="s">
        <v>67</v>
      </c>
      <c r="D64" s="331"/>
      <c r="E64" s="331"/>
      <c r="F64" s="359"/>
      <c r="G64" s="352" t="s">
        <v>68</v>
      </c>
      <c r="H64" s="353"/>
      <c r="I64" s="353"/>
      <c r="J64" s="353"/>
      <c r="K64" s="353"/>
      <c r="L64" s="353"/>
      <c r="M64" s="353"/>
      <c r="N64" s="354"/>
      <c r="O64" s="341" t="s">
        <v>69</v>
      </c>
      <c r="P64" s="341"/>
      <c r="Q64" s="341" t="s">
        <v>70</v>
      </c>
      <c r="R64" s="341"/>
      <c r="S64" s="341" t="s">
        <v>71</v>
      </c>
      <c r="T64" s="341"/>
      <c r="U64" s="341"/>
      <c r="V64" s="341"/>
      <c r="W64" s="341"/>
      <c r="X64" s="341"/>
      <c r="Y64" s="356" t="s">
        <v>72</v>
      </c>
      <c r="Z64" s="341"/>
      <c r="AA64" s="341"/>
      <c r="AB64" s="341"/>
      <c r="AC64" s="341"/>
      <c r="AD64" s="279" t="s">
        <v>73</v>
      </c>
      <c r="AE64" s="279"/>
      <c r="AF64" s="279"/>
      <c r="AG64" s="279" t="s">
        <v>74</v>
      </c>
      <c r="AH64" s="279"/>
      <c r="AI64" s="280"/>
    </row>
    <row r="65" spans="2:35">
      <c r="C65" s="394"/>
      <c r="D65" s="379"/>
      <c r="E65" s="379"/>
      <c r="F65" s="393"/>
      <c r="G65" s="391" t="s">
        <v>75</v>
      </c>
      <c r="H65" s="387"/>
      <c r="I65" s="387"/>
      <c r="J65" s="388"/>
      <c r="K65" s="379" t="s">
        <v>76</v>
      </c>
      <c r="L65" s="379"/>
      <c r="M65" s="379"/>
      <c r="N65" s="393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6"/>
      <c r="AE65" s="346"/>
      <c r="AF65" s="346"/>
      <c r="AG65" s="346"/>
      <c r="AH65" s="346"/>
      <c r="AI65" s="348"/>
    </row>
    <row r="66" spans="2:35" ht="14.25" thickBot="1">
      <c r="C66" s="394"/>
      <c r="D66" s="379"/>
      <c r="E66" s="379"/>
      <c r="F66" s="393"/>
      <c r="G66" s="392"/>
      <c r="H66" s="390"/>
      <c r="I66" s="390"/>
      <c r="J66" s="233"/>
      <c r="K66" s="390"/>
      <c r="L66" s="390"/>
      <c r="M66" s="390"/>
      <c r="N66" s="233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47"/>
      <c r="AE66" s="347"/>
      <c r="AF66" s="347"/>
      <c r="AG66" s="347"/>
      <c r="AH66" s="347"/>
      <c r="AI66" s="349"/>
    </row>
    <row r="67" spans="2:35">
      <c r="B67" s="2"/>
      <c r="C67" s="358" t="s">
        <v>79</v>
      </c>
      <c r="D67" s="331"/>
      <c r="E67" s="331"/>
      <c r="F67" s="359"/>
      <c r="G67" s="276"/>
      <c r="H67" s="277"/>
      <c r="I67" s="277"/>
      <c r="J67" s="278"/>
      <c r="K67" s="277"/>
      <c r="L67" s="277"/>
      <c r="M67" s="277"/>
      <c r="N67" s="278"/>
      <c r="O67" s="294"/>
      <c r="P67" s="294"/>
      <c r="Q67" s="245"/>
      <c r="R67" s="247"/>
      <c r="S67" s="297"/>
      <c r="T67" s="297"/>
      <c r="U67" s="297"/>
      <c r="V67" s="297"/>
      <c r="W67" s="297"/>
      <c r="X67" s="297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2"/>
    </row>
    <row r="68" spans="2:35">
      <c r="B68" s="2"/>
      <c r="C68" s="394"/>
      <c r="D68" s="379"/>
      <c r="E68" s="379"/>
      <c r="F68" s="393"/>
      <c r="G68" s="287"/>
      <c r="H68" s="288"/>
      <c r="I68" s="288"/>
      <c r="J68" s="289"/>
      <c r="K68" s="288"/>
      <c r="L68" s="288"/>
      <c r="M68" s="288"/>
      <c r="N68" s="289"/>
      <c r="O68" s="295"/>
      <c r="P68" s="295"/>
      <c r="Q68" s="248"/>
      <c r="R68" s="250"/>
      <c r="S68" s="298"/>
      <c r="T68" s="298"/>
      <c r="U68" s="298"/>
      <c r="V68" s="298"/>
      <c r="W68" s="298"/>
      <c r="X68" s="298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4"/>
    </row>
    <row r="69" spans="2:35" ht="14.25" thickBot="1">
      <c r="B69" s="2"/>
      <c r="C69" s="389"/>
      <c r="D69" s="390"/>
      <c r="E69" s="390"/>
      <c r="F69" s="233"/>
      <c r="G69" s="266"/>
      <c r="H69" s="267"/>
      <c r="I69" s="267"/>
      <c r="J69" s="268"/>
      <c r="K69" s="267"/>
      <c r="L69" s="267"/>
      <c r="M69" s="267"/>
      <c r="N69" s="268"/>
      <c r="O69" s="296"/>
      <c r="P69" s="296"/>
      <c r="Q69" s="251"/>
      <c r="R69" s="253"/>
      <c r="S69" s="299"/>
      <c r="T69" s="299"/>
      <c r="U69" s="299"/>
      <c r="V69" s="299"/>
      <c r="W69" s="299"/>
      <c r="X69" s="299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6"/>
    </row>
    <row r="70" spans="2:35">
      <c r="C70" s="358" t="s">
        <v>92</v>
      </c>
      <c r="D70" s="331"/>
      <c r="E70" s="331"/>
      <c r="F70" s="359"/>
      <c r="G70" s="276"/>
      <c r="H70" s="277"/>
      <c r="I70" s="277"/>
      <c r="J70" s="278"/>
      <c r="K70" s="277"/>
      <c r="L70" s="277"/>
      <c r="M70" s="277"/>
      <c r="N70" s="278"/>
      <c r="O70" s="294"/>
      <c r="P70" s="294"/>
      <c r="Q70" s="294"/>
      <c r="R70" s="294"/>
      <c r="S70" s="297"/>
      <c r="T70" s="297"/>
      <c r="U70" s="297"/>
      <c r="V70" s="297"/>
      <c r="W70" s="297"/>
      <c r="X70" s="297"/>
      <c r="Y70" s="281"/>
      <c r="Z70" s="281"/>
      <c r="AA70" s="281"/>
      <c r="AB70" s="281"/>
      <c r="AC70" s="281"/>
      <c r="AD70" s="281"/>
      <c r="AE70" s="281"/>
      <c r="AF70" s="281"/>
      <c r="AG70" s="406"/>
      <c r="AH70" s="407"/>
      <c r="AI70" s="408"/>
    </row>
    <row r="71" spans="2:35">
      <c r="C71" s="394"/>
      <c r="D71" s="379"/>
      <c r="E71" s="379"/>
      <c r="F71" s="393"/>
      <c r="G71" s="287"/>
      <c r="H71" s="288"/>
      <c r="I71" s="288"/>
      <c r="J71" s="289"/>
      <c r="K71" s="288"/>
      <c r="L71" s="288"/>
      <c r="M71" s="288"/>
      <c r="N71" s="289"/>
      <c r="O71" s="295"/>
      <c r="P71" s="295"/>
      <c r="Q71" s="295"/>
      <c r="R71" s="295"/>
      <c r="S71" s="298"/>
      <c r="T71" s="298"/>
      <c r="U71" s="298"/>
      <c r="V71" s="298"/>
      <c r="W71" s="298"/>
      <c r="X71" s="298"/>
      <c r="Y71" s="283"/>
      <c r="Z71" s="283"/>
      <c r="AA71" s="283"/>
      <c r="AB71" s="283"/>
      <c r="AC71" s="283"/>
      <c r="AD71" s="283"/>
      <c r="AE71" s="283"/>
      <c r="AF71" s="283"/>
      <c r="AG71" s="409"/>
      <c r="AH71" s="410"/>
      <c r="AI71" s="411"/>
    </row>
    <row r="72" spans="2:35" ht="14.25" thickBot="1">
      <c r="C72" s="389"/>
      <c r="D72" s="390"/>
      <c r="E72" s="390"/>
      <c r="F72" s="233"/>
      <c r="G72" s="266"/>
      <c r="H72" s="267"/>
      <c r="I72" s="267"/>
      <c r="J72" s="268"/>
      <c r="K72" s="267"/>
      <c r="L72" s="267"/>
      <c r="M72" s="267"/>
      <c r="N72" s="268"/>
      <c r="O72" s="296"/>
      <c r="P72" s="296"/>
      <c r="Q72" s="296"/>
      <c r="R72" s="296"/>
      <c r="S72" s="299"/>
      <c r="T72" s="299"/>
      <c r="U72" s="299"/>
      <c r="V72" s="299"/>
      <c r="W72" s="299"/>
      <c r="X72" s="299"/>
      <c r="Y72" s="285"/>
      <c r="Z72" s="285"/>
      <c r="AA72" s="285"/>
      <c r="AB72" s="285"/>
      <c r="AC72" s="285"/>
      <c r="AD72" s="285"/>
      <c r="AE72" s="285"/>
      <c r="AF72" s="285"/>
      <c r="AG72" s="412"/>
      <c r="AH72" s="413"/>
      <c r="AI72" s="414"/>
    </row>
    <row r="73" spans="2:35">
      <c r="B73" s="2"/>
      <c r="C73" s="358" t="s">
        <v>100</v>
      </c>
      <c r="D73" s="331"/>
      <c r="E73" s="331"/>
      <c r="F73" s="359"/>
      <c r="G73" s="276"/>
      <c r="H73" s="277"/>
      <c r="I73" s="277"/>
      <c r="J73" s="278"/>
      <c r="K73" s="277"/>
      <c r="L73" s="277"/>
      <c r="M73" s="277"/>
      <c r="N73" s="278"/>
      <c r="O73" s="294"/>
      <c r="P73" s="294"/>
      <c r="Q73" s="294"/>
      <c r="R73" s="294"/>
      <c r="S73" s="297"/>
      <c r="T73" s="297"/>
      <c r="U73" s="297"/>
      <c r="V73" s="297"/>
      <c r="W73" s="297"/>
      <c r="X73" s="297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2"/>
    </row>
    <row r="74" spans="2:35">
      <c r="B74" s="2"/>
      <c r="C74" s="394"/>
      <c r="D74" s="379"/>
      <c r="E74" s="379"/>
      <c r="F74" s="393"/>
      <c r="G74" s="287"/>
      <c r="H74" s="288"/>
      <c r="I74" s="288"/>
      <c r="J74" s="289"/>
      <c r="K74" s="288"/>
      <c r="L74" s="288"/>
      <c r="M74" s="288"/>
      <c r="N74" s="289"/>
      <c r="O74" s="295"/>
      <c r="P74" s="295"/>
      <c r="Q74" s="295"/>
      <c r="R74" s="295"/>
      <c r="S74" s="298"/>
      <c r="T74" s="298"/>
      <c r="U74" s="298"/>
      <c r="V74" s="298"/>
      <c r="W74" s="298"/>
      <c r="X74" s="298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4"/>
    </row>
    <row r="75" spans="2:35" ht="14.25" thickBot="1">
      <c r="B75" s="2"/>
      <c r="C75" s="389"/>
      <c r="D75" s="390"/>
      <c r="E75" s="390"/>
      <c r="F75" s="233"/>
      <c r="G75" s="266"/>
      <c r="H75" s="267"/>
      <c r="I75" s="267"/>
      <c r="J75" s="268"/>
      <c r="K75" s="267"/>
      <c r="L75" s="267"/>
      <c r="M75" s="267"/>
      <c r="N75" s="268"/>
      <c r="O75" s="296"/>
      <c r="P75" s="296"/>
      <c r="Q75" s="296"/>
      <c r="R75" s="296"/>
      <c r="S75" s="299"/>
      <c r="T75" s="299"/>
      <c r="U75" s="299"/>
      <c r="V75" s="299"/>
      <c r="W75" s="299"/>
      <c r="X75" s="299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6"/>
    </row>
    <row r="76" spans="2:35">
      <c r="B76" s="2"/>
      <c r="C76" s="394" t="s">
        <v>105</v>
      </c>
      <c r="D76" s="379"/>
      <c r="E76" s="379"/>
      <c r="F76" s="393"/>
      <c r="G76" s="276"/>
      <c r="H76" s="277"/>
      <c r="I76" s="277"/>
      <c r="J76" s="278"/>
      <c r="K76" s="277"/>
      <c r="L76" s="277"/>
      <c r="M76" s="277"/>
      <c r="N76" s="278"/>
      <c r="O76" s="294"/>
      <c r="P76" s="294"/>
      <c r="Q76" s="294"/>
      <c r="R76" s="294"/>
      <c r="S76" s="297"/>
      <c r="T76" s="297"/>
      <c r="U76" s="297"/>
      <c r="V76" s="297"/>
      <c r="W76" s="297"/>
      <c r="X76" s="297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2"/>
    </row>
    <row r="77" spans="2:35">
      <c r="B77" s="2"/>
      <c r="C77" s="394"/>
      <c r="D77" s="379"/>
      <c r="E77" s="379"/>
      <c r="F77" s="393"/>
      <c r="G77" s="287"/>
      <c r="H77" s="288"/>
      <c r="I77" s="288"/>
      <c r="J77" s="289"/>
      <c r="K77" s="288"/>
      <c r="L77" s="288"/>
      <c r="M77" s="288"/>
      <c r="N77" s="289"/>
      <c r="O77" s="295"/>
      <c r="P77" s="295"/>
      <c r="Q77" s="295"/>
      <c r="R77" s="295"/>
      <c r="S77" s="298"/>
      <c r="T77" s="298"/>
      <c r="U77" s="298"/>
      <c r="V77" s="298"/>
      <c r="W77" s="298"/>
      <c r="X77" s="298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4"/>
    </row>
    <row r="78" spans="2:35" ht="14.25" thickBot="1">
      <c r="B78" s="2"/>
      <c r="C78" s="389"/>
      <c r="D78" s="390"/>
      <c r="E78" s="390"/>
      <c r="F78" s="233"/>
      <c r="G78" s="266"/>
      <c r="H78" s="267"/>
      <c r="I78" s="267"/>
      <c r="J78" s="268"/>
      <c r="K78" s="267"/>
      <c r="L78" s="267"/>
      <c r="M78" s="267"/>
      <c r="N78" s="268"/>
      <c r="O78" s="296"/>
      <c r="P78" s="296"/>
      <c r="Q78" s="296"/>
      <c r="R78" s="296"/>
      <c r="S78" s="299"/>
      <c r="T78" s="299"/>
      <c r="U78" s="299"/>
      <c r="V78" s="299"/>
      <c r="W78" s="299"/>
      <c r="X78" s="299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6"/>
    </row>
    <row r="79" spans="2:35">
      <c r="AB79" s="1" t="s">
        <v>119</v>
      </c>
    </row>
    <row r="81" spans="2:57" ht="25.5" customHeight="1" thickBot="1">
      <c r="C81" s="404" t="s">
        <v>141</v>
      </c>
      <c r="D81" s="405"/>
      <c r="E81" s="405"/>
      <c r="F81" s="405"/>
      <c r="G81" s="405"/>
      <c r="H81" s="405"/>
      <c r="I81" s="405"/>
      <c r="J81" s="405"/>
      <c r="K81" s="397"/>
      <c r="L81" s="397"/>
      <c r="M81" s="397"/>
      <c r="N81" s="134"/>
      <c r="O81" s="134"/>
      <c r="P81" s="134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</row>
    <row r="82" spans="2:57">
      <c r="C82" s="358" t="s">
        <v>142</v>
      </c>
      <c r="D82" s="331"/>
      <c r="E82" s="331"/>
      <c r="F82" s="359"/>
      <c r="G82" s="352" t="s">
        <v>68</v>
      </c>
      <c r="H82" s="353"/>
      <c r="I82" s="353"/>
      <c r="J82" s="353"/>
      <c r="K82" s="353"/>
      <c r="L82" s="353"/>
      <c r="M82" s="353"/>
      <c r="N82" s="354"/>
      <c r="O82" s="341" t="s">
        <v>69</v>
      </c>
      <c r="P82" s="341"/>
      <c r="Q82" s="341" t="s">
        <v>70</v>
      </c>
      <c r="R82" s="341"/>
      <c r="S82" s="341" t="s">
        <v>71</v>
      </c>
      <c r="T82" s="341"/>
      <c r="U82" s="341"/>
      <c r="V82" s="341"/>
      <c r="W82" s="341"/>
      <c r="X82" s="341"/>
      <c r="Y82" s="356" t="s">
        <v>72</v>
      </c>
      <c r="Z82" s="341"/>
      <c r="AA82" s="341"/>
      <c r="AB82" s="341"/>
      <c r="AC82" s="341"/>
      <c r="AD82" s="279" t="s">
        <v>73</v>
      </c>
      <c r="AE82" s="279"/>
      <c r="AF82" s="279"/>
      <c r="AG82" s="279" t="s">
        <v>74</v>
      </c>
      <c r="AH82" s="279"/>
      <c r="AI82" s="280"/>
      <c r="BE82" s="1" t="b">
        <f>IF(C85="50kg",20,IF(C85="55kg",51,IF(C85="60kg",56,IF(C85="66kg",61,IF(C85="73kg",67,IF(C85="81kg",74,IF(C85="90kg",82,IF(C85="90kg超",91))))))))</f>
        <v>0</v>
      </c>
    </row>
    <row r="83" spans="2:57">
      <c r="C83" s="394"/>
      <c r="D83" s="379"/>
      <c r="E83" s="379"/>
      <c r="F83" s="393"/>
      <c r="G83" s="391" t="s">
        <v>75</v>
      </c>
      <c r="H83" s="387"/>
      <c r="I83" s="387"/>
      <c r="J83" s="388"/>
      <c r="K83" s="379" t="s">
        <v>76</v>
      </c>
      <c r="L83" s="379"/>
      <c r="M83" s="379"/>
      <c r="N83" s="393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6"/>
      <c r="AE83" s="346"/>
      <c r="AF83" s="346"/>
      <c r="AG83" s="346"/>
      <c r="AH83" s="346"/>
      <c r="AI83" s="348"/>
      <c r="BE83" s="1" t="b">
        <f>IF(C85="50kg",50,IF(C85="55kg",55,IF(C85="60kg",60,IF(C85="66kg",66,IF(C85="73kg",73,IF(C85="81kg",81,IF(C85="90kg",90,IF(C85="90kg超",200))))))))</f>
        <v>0</v>
      </c>
    </row>
    <row r="84" spans="2:57" ht="14.25" thickBot="1">
      <c r="C84" s="389"/>
      <c r="D84" s="390"/>
      <c r="E84" s="390"/>
      <c r="F84" s="233"/>
      <c r="G84" s="392"/>
      <c r="H84" s="390"/>
      <c r="I84" s="390"/>
      <c r="J84" s="233"/>
      <c r="K84" s="390"/>
      <c r="L84" s="390"/>
      <c r="M84" s="390"/>
      <c r="N84" s="233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47"/>
      <c r="AE84" s="347"/>
      <c r="AF84" s="347"/>
      <c r="AG84" s="347"/>
      <c r="AH84" s="347"/>
      <c r="AI84" s="349"/>
      <c r="BE84" s="1" t="str">
        <f>IF(AG85=0,"",IF(AG85-BE82&lt;0,1,IF(AG85-BE83&gt;0,1,"")))</f>
        <v/>
      </c>
    </row>
    <row r="85" spans="2:57" ht="13.5" customHeight="1">
      <c r="B85" s="302">
        <v>1</v>
      </c>
      <c r="C85" s="291"/>
      <c r="D85" s="246"/>
      <c r="E85" s="246"/>
      <c r="F85" s="247"/>
      <c r="G85" s="276"/>
      <c r="H85" s="277"/>
      <c r="I85" s="277"/>
      <c r="J85" s="278"/>
      <c r="K85" s="276"/>
      <c r="L85" s="277"/>
      <c r="M85" s="277"/>
      <c r="N85" s="278"/>
      <c r="O85" s="294"/>
      <c r="P85" s="294"/>
      <c r="Q85" s="245"/>
      <c r="R85" s="247"/>
      <c r="S85" s="297"/>
      <c r="T85" s="297"/>
      <c r="U85" s="297"/>
      <c r="V85" s="297"/>
      <c r="W85" s="297"/>
      <c r="X85" s="297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2"/>
      <c r="AJ85" s="223" t="str">
        <f>IF(C85=0,"",IF(BE84=1,"←再入力してください",""))</f>
        <v/>
      </c>
      <c r="AK85" s="224"/>
      <c r="AL85" s="224"/>
      <c r="AM85" s="224"/>
      <c r="AN85" s="158"/>
      <c r="BE85" s="1" t="b">
        <f>IF(C88="50kg",20,IF(C88="55kg",51,IF(C88="60kg",56,IF(C88="66kg",61,IF(C88="73kg",67,IF(C88="81kg",74,IF(C88="90kg",82,IF(C88="90kg超",91))))))))</f>
        <v>0</v>
      </c>
    </row>
    <row r="86" spans="2:57">
      <c r="B86" s="302"/>
      <c r="C86" s="292"/>
      <c r="D86" s="249"/>
      <c r="E86" s="249"/>
      <c r="F86" s="250"/>
      <c r="G86" s="287"/>
      <c r="H86" s="288"/>
      <c r="I86" s="288"/>
      <c r="J86" s="289"/>
      <c r="K86" s="288"/>
      <c r="L86" s="288"/>
      <c r="M86" s="288"/>
      <c r="N86" s="289"/>
      <c r="O86" s="295"/>
      <c r="P86" s="295"/>
      <c r="Q86" s="248"/>
      <c r="R86" s="250"/>
      <c r="S86" s="298"/>
      <c r="T86" s="298"/>
      <c r="U86" s="298"/>
      <c r="V86" s="298"/>
      <c r="W86" s="298"/>
      <c r="X86" s="298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4"/>
      <c r="AJ86" s="223"/>
      <c r="AK86" s="224"/>
      <c r="AL86" s="224"/>
      <c r="AM86" s="224"/>
      <c r="AN86" s="158"/>
      <c r="BE86" s="1" t="b">
        <f>IF(C88="50kg",50,IF(C88="55kg",55,IF(C88="60kg",60,IF(C88="66kg",66,IF(C88="73kg",73,IF(C88="81kg",81,IF(C88="90kg",90,IF(C88="90kg超",200))))))))</f>
        <v>0</v>
      </c>
    </row>
    <row r="87" spans="2:57" ht="14.25" thickBot="1">
      <c r="B87" s="302"/>
      <c r="C87" s="293"/>
      <c r="D87" s="252"/>
      <c r="E87" s="252"/>
      <c r="F87" s="253"/>
      <c r="G87" s="266"/>
      <c r="H87" s="267"/>
      <c r="I87" s="267"/>
      <c r="J87" s="268"/>
      <c r="K87" s="267"/>
      <c r="L87" s="267"/>
      <c r="M87" s="267"/>
      <c r="N87" s="268"/>
      <c r="O87" s="296"/>
      <c r="P87" s="296"/>
      <c r="Q87" s="251"/>
      <c r="R87" s="253"/>
      <c r="S87" s="299"/>
      <c r="T87" s="299"/>
      <c r="U87" s="299"/>
      <c r="V87" s="299"/>
      <c r="W87" s="299"/>
      <c r="X87" s="299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6"/>
      <c r="AJ87" s="223"/>
      <c r="AK87" s="224"/>
      <c r="AL87" s="224"/>
      <c r="AM87" s="224"/>
      <c r="AN87" s="158"/>
      <c r="BE87" s="1" t="str">
        <f>IF(AG88=0,"",IF(AG88-BE85&lt;0,1,IF(AG88-BE86&gt;0,1,"")))</f>
        <v/>
      </c>
    </row>
    <row r="88" spans="2:57">
      <c r="B88" s="302">
        <v>2</v>
      </c>
      <c r="C88" s="291"/>
      <c r="D88" s="246"/>
      <c r="E88" s="246"/>
      <c r="F88" s="247"/>
      <c r="G88" s="276"/>
      <c r="H88" s="277"/>
      <c r="I88" s="277"/>
      <c r="J88" s="278"/>
      <c r="K88" s="277"/>
      <c r="L88" s="277"/>
      <c r="M88" s="277"/>
      <c r="N88" s="278"/>
      <c r="O88" s="294"/>
      <c r="P88" s="294"/>
      <c r="Q88" s="245"/>
      <c r="R88" s="247"/>
      <c r="S88" s="297"/>
      <c r="T88" s="297"/>
      <c r="U88" s="297"/>
      <c r="V88" s="297"/>
      <c r="W88" s="297"/>
      <c r="X88" s="297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2"/>
      <c r="AJ88" s="223" t="str">
        <f>IF(C88=0,"",IF(BE87=1,"←再入力してください",""))</f>
        <v/>
      </c>
      <c r="AK88" s="224"/>
      <c r="AL88" s="224"/>
      <c r="AM88" s="224"/>
      <c r="BE88" s="1" t="b">
        <f>IF(C91="50kg",20,IF(C91="55kg",51,IF(C91="60kg",56,IF(C91="66kg",61,IF(C91="73kg",67,IF(C91="81kg",74,IF(C91="90kg",82,IF(C91="90kg超",91))))))))</f>
        <v>0</v>
      </c>
    </row>
    <row r="89" spans="2:57">
      <c r="B89" s="302"/>
      <c r="C89" s="292"/>
      <c r="D89" s="249"/>
      <c r="E89" s="249"/>
      <c r="F89" s="250"/>
      <c r="G89" s="287"/>
      <c r="H89" s="288"/>
      <c r="I89" s="288"/>
      <c r="J89" s="289"/>
      <c r="K89" s="288"/>
      <c r="L89" s="288"/>
      <c r="M89" s="288"/>
      <c r="N89" s="289"/>
      <c r="O89" s="295"/>
      <c r="P89" s="295"/>
      <c r="Q89" s="248"/>
      <c r="R89" s="250"/>
      <c r="S89" s="298"/>
      <c r="T89" s="298"/>
      <c r="U89" s="298"/>
      <c r="V89" s="298"/>
      <c r="W89" s="298"/>
      <c r="X89" s="298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4"/>
      <c r="AJ89" s="223"/>
      <c r="AK89" s="224"/>
      <c r="AL89" s="224"/>
      <c r="AM89" s="224"/>
      <c r="BE89" s="1" t="b">
        <f>IF(C91="50kg",50,IF(C91="55kg",55,IF(C91="60kg",60,IF(C91="66kg",66,IF(C91="73kg",73,IF(C91="81kg",81,IF(C91="90kg",90,IF(C91="90kg超",200))))))))</f>
        <v>0</v>
      </c>
    </row>
    <row r="90" spans="2:57" ht="14.25" thickBot="1">
      <c r="B90" s="302"/>
      <c r="C90" s="293"/>
      <c r="D90" s="252"/>
      <c r="E90" s="252"/>
      <c r="F90" s="253"/>
      <c r="G90" s="266"/>
      <c r="H90" s="267"/>
      <c r="I90" s="267"/>
      <c r="J90" s="268"/>
      <c r="K90" s="267"/>
      <c r="L90" s="267"/>
      <c r="M90" s="267"/>
      <c r="N90" s="268"/>
      <c r="O90" s="296"/>
      <c r="P90" s="296"/>
      <c r="Q90" s="251"/>
      <c r="R90" s="253"/>
      <c r="S90" s="299"/>
      <c r="T90" s="299"/>
      <c r="U90" s="299"/>
      <c r="V90" s="299"/>
      <c r="W90" s="299"/>
      <c r="X90" s="299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6"/>
      <c r="AJ90" s="223"/>
      <c r="AK90" s="224"/>
      <c r="AL90" s="224"/>
      <c r="AM90" s="224"/>
      <c r="BE90" s="1" t="str">
        <f>IF(AG91=0,"",IF(AG91-BE88&lt;0,1,IF(AG91-BE89&gt;0,1,"")))</f>
        <v/>
      </c>
    </row>
    <row r="91" spans="2:57">
      <c r="B91" s="302">
        <v>3</v>
      </c>
      <c r="C91" s="291"/>
      <c r="D91" s="246"/>
      <c r="E91" s="246"/>
      <c r="F91" s="247"/>
      <c r="G91" s="276"/>
      <c r="H91" s="277"/>
      <c r="I91" s="277"/>
      <c r="J91" s="278"/>
      <c r="K91" s="277"/>
      <c r="L91" s="277"/>
      <c r="M91" s="277"/>
      <c r="N91" s="278"/>
      <c r="O91" s="294"/>
      <c r="P91" s="294"/>
      <c r="Q91" s="294"/>
      <c r="R91" s="294"/>
      <c r="S91" s="297"/>
      <c r="T91" s="297"/>
      <c r="U91" s="297"/>
      <c r="V91" s="297"/>
      <c r="W91" s="297"/>
      <c r="X91" s="297"/>
      <c r="Y91" s="459"/>
      <c r="Z91" s="459"/>
      <c r="AA91" s="459"/>
      <c r="AB91" s="459"/>
      <c r="AC91" s="459"/>
      <c r="AD91" s="281"/>
      <c r="AE91" s="281"/>
      <c r="AF91" s="281"/>
      <c r="AG91" s="281"/>
      <c r="AH91" s="281"/>
      <c r="AI91" s="282"/>
      <c r="AJ91" s="223" t="str">
        <f>IF(C91=0,"",IF(BE90=1,"←再入力してください",""))</f>
        <v/>
      </c>
      <c r="AK91" s="224"/>
      <c r="AL91" s="224"/>
      <c r="AM91" s="224"/>
      <c r="BE91" s="1" t="b">
        <f>IF(C94="50kg",20,IF(C94="55kg",51,IF(C94="60kg",56,IF(C94="66kg",61,IF(C94="73kg",67,IF(C94="81kg",74,IF(C94="90kg",82,IF(C94="90kg超",91))))))))</f>
        <v>0</v>
      </c>
    </row>
    <row r="92" spans="2:57">
      <c r="B92" s="302"/>
      <c r="C92" s="292"/>
      <c r="D92" s="249"/>
      <c r="E92" s="249"/>
      <c r="F92" s="250"/>
      <c r="G92" s="287"/>
      <c r="H92" s="288"/>
      <c r="I92" s="288"/>
      <c r="J92" s="289"/>
      <c r="K92" s="288"/>
      <c r="L92" s="288"/>
      <c r="M92" s="288"/>
      <c r="N92" s="289"/>
      <c r="O92" s="295"/>
      <c r="P92" s="295"/>
      <c r="Q92" s="295"/>
      <c r="R92" s="295"/>
      <c r="S92" s="298"/>
      <c r="T92" s="298"/>
      <c r="U92" s="298"/>
      <c r="V92" s="298"/>
      <c r="W92" s="298"/>
      <c r="X92" s="298"/>
      <c r="Y92" s="460"/>
      <c r="Z92" s="460"/>
      <c r="AA92" s="460"/>
      <c r="AB92" s="460"/>
      <c r="AC92" s="460"/>
      <c r="AD92" s="283"/>
      <c r="AE92" s="283"/>
      <c r="AF92" s="283"/>
      <c r="AG92" s="283"/>
      <c r="AH92" s="283"/>
      <c r="AI92" s="284"/>
      <c r="AJ92" s="223"/>
      <c r="AK92" s="224"/>
      <c r="AL92" s="224"/>
      <c r="AM92" s="224"/>
      <c r="BE92" s="1" t="b">
        <f>IF(C94="50kg",50,IF(C94="55kg",55,IF(C94="60kg",60,IF(C94="66kg",66,IF(C94="73kg",73,IF(C94="81kg",81,IF(C94="90kg",90,IF(C94="90kg超",200))))))))</f>
        <v>0</v>
      </c>
    </row>
    <row r="93" spans="2:57" ht="14.25" thickBot="1">
      <c r="B93" s="302"/>
      <c r="C93" s="293"/>
      <c r="D93" s="252"/>
      <c r="E93" s="252"/>
      <c r="F93" s="253"/>
      <c r="G93" s="266"/>
      <c r="H93" s="267"/>
      <c r="I93" s="267"/>
      <c r="J93" s="268"/>
      <c r="K93" s="267"/>
      <c r="L93" s="267"/>
      <c r="M93" s="267"/>
      <c r="N93" s="268"/>
      <c r="O93" s="296"/>
      <c r="P93" s="296"/>
      <c r="Q93" s="296"/>
      <c r="R93" s="296"/>
      <c r="S93" s="299"/>
      <c r="T93" s="299"/>
      <c r="U93" s="299"/>
      <c r="V93" s="299"/>
      <c r="W93" s="299"/>
      <c r="X93" s="299"/>
      <c r="Y93" s="461"/>
      <c r="Z93" s="461"/>
      <c r="AA93" s="461"/>
      <c r="AB93" s="461"/>
      <c r="AC93" s="461"/>
      <c r="AD93" s="285"/>
      <c r="AE93" s="285"/>
      <c r="AF93" s="285"/>
      <c r="AG93" s="285"/>
      <c r="AH93" s="285"/>
      <c r="AI93" s="286"/>
      <c r="AJ93" s="223"/>
      <c r="AK93" s="224"/>
      <c r="AL93" s="224"/>
      <c r="AM93" s="224"/>
      <c r="BE93" s="1" t="str">
        <f>IF(AG94=0,"",IF(AG94-BE91&lt;0,1,IF(AG94-BE92&gt;0,1,"")))</f>
        <v/>
      </c>
    </row>
    <row r="94" spans="2:57">
      <c r="B94" s="302">
        <v>4</v>
      </c>
      <c r="C94" s="291"/>
      <c r="D94" s="246"/>
      <c r="E94" s="246"/>
      <c r="F94" s="247"/>
      <c r="G94" s="276"/>
      <c r="H94" s="277"/>
      <c r="I94" s="277"/>
      <c r="J94" s="278"/>
      <c r="K94" s="276"/>
      <c r="L94" s="277"/>
      <c r="M94" s="277"/>
      <c r="N94" s="278"/>
      <c r="O94" s="294"/>
      <c r="P94" s="294"/>
      <c r="Q94" s="245"/>
      <c r="R94" s="247"/>
      <c r="S94" s="297"/>
      <c r="T94" s="297"/>
      <c r="U94" s="297"/>
      <c r="V94" s="297"/>
      <c r="W94" s="297"/>
      <c r="X94" s="297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2"/>
      <c r="AJ94" s="223" t="str">
        <f>IF(C94=0,"",IF(BE93=1,"←再入力してください",""))</f>
        <v/>
      </c>
      <c r="AK94" s="224"/>
      <c r="AL94" s="224"/>
      <c r="AM94" s="224"/>
      <c r="BE94" s="1" t="b">
        <f>IF(C97="50kg",20,IF(C97="55kg",51,IF(C97="60kg",56,IF(C97="66kg",61,IF(C97="73kg",67,IF(C97="81kg",74,IF(C97="90kg",82,IF(C97="90kg超",91))))))))</f>
        <v>0</v>
      </c>
    </row>
    <row r="95" spans="2:57">
      <c r="B95" s="302"/>
      <c r="C95" s="292"/>
      <c r="D95" s="249"/>
      <c r="E95" s="249"/>
      <c r="F95" s="250"/>
      <c r="G95" s="287"/>
      <c r="H95" s="288"/>
      <c r="I95" s="288"/>
      <c r="J95" s="289"/>
      <c r="K95" s="288"/>
      <c r="L95" s="288"/>
      <c r="M95" s="288"/>
      <c r="N95" s="289"/>
      <c r="O95" s="295"/>
      <c r="P95" s="295"/>
      <c r="Q95" s="248"/>
      <c r="R95" s="250"/>
      <c r="S95" s="298"/>
      <c r="T95" s="298"/>
      <c r="U95" s="298"/>
      <c r="V95" s="298"/>
      <c r="W95" s="298"/>
      <c r="X95" s="298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4"/>
      <c r="AJ95" s="223"/>
      <c r="AK95" s="224"/>
      <c r="AL95" s="224"/>
      <c r="AM95" s="224"/>
      <c r="BE95" s="1" t="b">
        <f>IF(C97="50kg",50,IF(C97="55kg",55,IF(C97="60kg",60,IF(C97="66kg",66,IF(C97="73kg",73,IF(C97="81kg",81,IF(C97="90kg",90,IF(C97="90kg超",200))))))))</f>
        <v>0</v>
      </c>
    </row>
    <row r="96" spans="2:57" ht="14.25" thickBot="1">
      <c r="B96" s="302"/>
      <c r="C96" s="293"/>
      <c r="D96" s="252"/>
      <c r="E96" s="252"/>
      <c r="F96" s="253"/>
      <c r="G96" s="266"/>
      <c r="H96" s="267"/>
      <c r="I96" s="267"/>
      <c r="J96" s="268"/>
      <c r="K96" s="267"/>
      <c r="L96" s="267"/>
      <c r="M96" s="267"/>
      <c r="N96" s="268"/>
      <c r="O96" s="296"/>
      <c r="P96" s="296"/>
      <c r="Q96" s="251"/>
      <c r="R96" s="253"/>
      <c r="S96" s="299"/>
      <c r="T96" s="299"/>
      <c r="U96" s="299"/>
      <c r="V96" s="299"/>
      <c r="W96" s="299"/>
      <c r="X96" s="299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6"/>
      <c r="AJ96" s="223"/>
      <c r="AK96" s="224"/>
      <c r="AL96" s="224"/>
      <c r="AM96" s="224"/>
      <c r="BE96" s="1" t="str">
        <f>IF(AG97=0,"",IF(AG97-BE94&lt;0,1,IF(AG97-BE95&gt;0,1,"")))</f>
        <v/>
      </c>
    </row>
    <row r="97" spans="2:57">
      <c r="B97" s="302">
        <v>5</v>
      </c>
      <c r="C97" s="291"/>
      <c r="D97" s="246"/>
      <c r="E97" s="246"/>
      <c r="F97" s="247"/>
      <c r="G97" s="276"/>
      <c r="H97" s="277"/>
      <c r="I97" s="277"/>
      <c r="J97" s="278"/>
      <c r="K97" s="277"/>
      <c r="L97" s="277"/>
      <c r="M97" s="277"/>
      <c r="N97" s="278"/>
      <c r="O97" s="294"/>
      <c r="P97" s="294"/>
      <c r="Q97" s="245"/>
      <c r="R97" s="247"/>
      <c r="S97" s="297"/>
      <c r="T97" s="297"/>
      <c r="U97" s="297"/>
      <c r="V97" s="297"/>
      <c r="W97" s="297"/>
      <c r="X97" s="297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2"/>
      <c r="AJ97" s="223" t="str">
        <f>IF(C97=0,"",IF(BE96=1,"←再入力してください",""))</f>
        <v/>
      </c>
      <c r="AK97" s="224"/>
      <c r="AL97" s="224"/>
      <c r="AM97" s="224"/>
      <c r="BE97" s="1" t="b">
        <f>IF(C100="50kg",20,IF(C100="55kg",51,IF(C100="60kg",56,IF(C100="66kg",61,IF(C100="73kg",67,IF(C100="81kg",74,IF(C100="90kg",82,IF(C100="90kg超",91))))))))</f>
        <v>0</v>
      </c>
    </row>
    <row r="98" spans="2:57">
      <c r="B98" s="302"/>
      <c r="C98" s="292"/>
      <c r="D98" s="249"/>
      <c r="E98" s="249"/>
      <c r="F98" s="250"/>
      <c r="G98" s="287"/>
      <c r="H98" s="288"/>
      <c r="I98" s="288"/>
      <c r="J98" s="289"/>
      <c r="K98" s="288"/>
      <c r="L98" s="288"/>
      <c r="M98" s="288"/>
      <c r="N98" s="289"/>
      <c r="O98" s="295"/>
      <c r="P98" s="295"/>
      <c r="Q98" s="248"/>
      <c r="R98" s="250"/>
      <c r="S98" s="298"/>
      <c r="T98" s="298"/>
      <c r="U98" s="298"/>
      <c r="V98" s="298"/>
      <c r="W98" s="298"/>
      <c r="X98" s="298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4"/>
      <c r="AJ98" s="223"/>
      <c r="AK98" s="224"/>
      <c r="AL98" s="224"/>
      <c r="AM98" s="224"/>
      <c r="BE98" s="1" t="b">
        <f>IF(C100="50kg",50,IF(C100="55kg",55,IF(C100="60kg",60,IF(C100="66kg",66,IF(C100="73kg",73,IF(C100="81kg",81,IF(C100="90kg",90,IF(C100="90kg超",200))))))))</f>
        <v>0</v>
      </c>
    </row>
    <row r="99" spans="2:57" ht="14.25" thickBot="1">
      <c r="B99" s="302"/>
      <c r="C99" s="293"/>
      <c r="D99" s="252"/>
      <c r="E99" s="252"/>
      <c r="F99" s="253"/>
      <c r="G99" s="266"/>
      <c r="H99" s="267"/>
      <c r="I99" s="267"/>
      <c r="J99" s="268"/>
      <c r="K99" s="267"/>
      <c r="L99" s="267"/>
      <c r="M99" s="267"/>
      <c r="N99" s="268"/>
      <c r="O99" s="296"/>
      <c r="P99" s="296"/>
      <c r="Q99" s="251"/>
      <c r="R99" s="253"/>
      <c r="S99" s="299"/>
      <c r="T99" s="299"/>
      <c r="U99" s="299"/>
      <c r="V99" s="299"/>
      <c r="W99" s="299"/>
      <c r="X99" s="299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6"/>
      <c r="AJ99" s="223"/>
      <c r="AK99" s="224"/>
      <c r="AL99" s="224"/>
      <c r="AM99" s="224"/>
      <c r="BE99" s="1" t="str">
        <f>IF(AG100=0,"",IF(AG100-BE97&lt;0,1,IF(AG100-BE98&gt;0,1,"")))</f>
        <v/>
      </c>
    </row>
    <row r="100" spans="2:57">
      <c r="B100" s="302">
        <v>6</v>
      </c>
      <c r="C100" s="291"/>
      <c r="D100" s="246"/>
      <c r="E100" s="246"/>
      <c r="F100" s="247"/>
      <c r="G100" s="276"/>
      <c r="H100" s="277"/>
      <c r="I100" s="277"/>
      <c r="J100" s="278"/>
      <c r="K100" s="277"/>
      <c r="L100" s="277"/>
      <c r="M100" s="277"/>
      <c r="N100" s="278"/>
      <c r="O100" s="294"/>
      <c r="P100" s="294"/>
      <c r="Q100" s="294"/>
      <c r="R100" s="294"/>
      <c r="S100" s="297"/>
      <c r="T100" s="297"/>
      <c r="U100" s="297"/>
      <c r="V100" s="297"/>
      <c r="W100" s="297"/>
      <c r="X100" s="297"/>
      <c r="Y100" s="459"/>
      <c r="Z100" s="459"/>
      <c r="AA100" s="459"/>
      <c r="AB100" s="459"/>
      <c r="AC100" s="459"/>
      <c r="AD100" s="281"/>
      <c r="AE100" s="281"/>
      <c r="AF100" s="281"/>
      <c r="AG100" s="281"/>
      <c r="AH100" s="281"/>
      <c r="AI100" s="282"/>
      <c r="AJ100" s="223" t="str">
        <f>IF(C100=0,"",IF(BE99=1,"←再入力してください",""))</f>
        <v/>
      </c>
      <c r="AK100" s="224"/>
      <c r="AL100" s="224"/>
      <c r="AM100" s="224"/>
      <c r="BE100" s="1" t="b">
        <f>IF(C103="50kg",20,IF(C103="55kg",51,IF(C103="60kg",56,IF(C103="66kg",61,IF(C103="73kg",67,IF(C103="81kg",74,IF(C103="90kg",82,IF(C103="90kg超",91))))))))</f>
        <v>0</v>
      </c>
    </row>
    <row r="101" spans="2:57">
      <c r="B101" s="302"/>
      <c r="C101" s="292"/>
      <c r="D101" s="249"/>
      <c r="E101" s="249"/>
      <c r="F101" s="250"/>
      <c r="G101" s="287"/>
      <c r="H101" s="288"/>
      <c r="I101" s="288"/>
      <c r="J101" s="289"/>
      <c r="K101" s="288"/>
      <c r="L101" s="288"/>
      <c r="M101" s="288"/>
      <c r="N101" s="289"/>
      <c r="O101" s="295"/>
      <c r="P101" s="295"/>
      <c r="Q101" s="295"/>
      <c r="R101" s="295"/>
      <c r="S101" s="298"/>
      <c r="T101" s="298"/>
      <c r="U101" s="298"/>
      <c r="V101" s="298"/>
      <c r="W101" s="298"/>
      <c r="X101" s="298"/>
      <c r="Y101" s="460"/>
      <c r="Z101" s="460"/>
      <c r="AA101" s="460"/>
      <c r="AB101" s="460"/>
      <c r="AC101" s="460"/>
      <c r="AD101" s="283"/>
      <c r="AE101" s="283"/>
      <c r="AF101" s="283"/>
      <c r="AG101" s="283"/>
      <c r="AH101" s="283"/>
      <c r="AI101" s="284"/>
      <c r="AJ101" s="223"/>
      <c r="AK101" s="224"/>
      <c r="AL101" s="224"/>
      <c r="AM101" s="224"/>
      <c r="BE101" s="1" t="b">
        <f>IF(C103="50kg",50,IF(C103="55kg",55,IF(C103="60kg",60,IF(C103="66kg",66,IF(C103="73kg",73,IF(C103="81kg",81,IF(C103="90kg",90,IF(C103="90kg超",200))))))))</f>
        <v>0</v>
      </c>
    </row>
    <row r="102" spans="2:57" ht="14.25" thickBot="1">
      <c r="B102" s="302"/>
      <c r="C102" s="293"/>
      <c r="D102" s="252"/>
      <c r="E102" s="252"/>
      <c r="F102" s="253"/>
      <c r="G102" s="266"/>
      <c r="H102" s="267"/>
      <c r="I102" s="267"/>
      <c r="J102" s="268"/>
      <c r="K102" s="267"/>
      <c r="L102" s="267"/>
      <c r="M102" s="267"/>
      <c r="N102" s="268"/>
      <c r="O102" s="296"/>
      <c r="P102" s="296"/>
      <c r="Q102" s="296"/>
      <c r="R102" s="296"/>
      <c r="S102" s="299"/>
      <c r="T102" s="299"/>
      <c r="U102" s="299"/>
      <c r="V102" s="299"/>
      <c r="W102" s="299"/>
      <c r="X102" s="299"/>
      <c r="Y102" s="461"/>
      <c r="Z102" s="461"/>
      <c r="AA102" s="461"/>
      <c r="AB102" s="461"/>
      <c r="AC102" s="461"/>
      <c r="AD102" s="285"/>
      <c r="AE102" s="285"/>
      <c r="AF102" s="285"/>
      <c r="AG102" s="285"/>
      <c r="AH102" s="285"/>
      <c r="AI102" s="286"/>
      <c r="AJ102" s="223"/>
      <c r="AK102" s="224"/>
      <c r="AL102" s="224"/>
      <c r="AM102" s="224"/>
      <c r="BE102" s="1" t="str">
        <f>IF(AG103=0,"",IF(AG103-BE100&lt;0,1,IF(AG103-BE101&gt;0,1,"")))</f>
        <v/>
      </c>
    </row>
    <row r="103" spans="2:57">
      <c r="B103" s="302">
        <v>7</v>
      </c>
      <c r="C103" s="291"/>
      <c r="D103" s="246"/>
      <c r="E103" s="246"/>
      <c r="F103" s="247"/>
      <c r="G103" s="276"/>
      <c r="H103" s="277"/>
      <c r="I103" s="277"/>
      <c r="J103" s="278"/>
      <c r="K103" s="276"/>
      <c r="L103" s="277"/>
      <c r="M103" s="277"/>
      <c r="N103" s="278"/>
      <c r="O103" s="294"/>
      <c r="P103" s="294"/>
      <c r="Q103" s="245"/>
      <c r="R103" s="247"/>
      <c r="S103" s="297"/>
      <c r="T103" s="297"/>
      <c r="U103" s="297"/>
      <c r="V103" s="297"/>
      <c r="W103" s="297"/>
      <c r="X103" s="297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2"/>
      <c r="AJ103" s="223" t="str">
        <f>IF(C103=0,"",IF(BE102=1,"←再入力してください",""))</f>
        <v/>
      </c>
      <c r="AK103" s="224"/>
      <c r="AL103" s="224"/>
      <c r="AM103" s="224"/>
      <c r="BE103" s="1" t="b">
        <f>IF(C106="50kg",20,IF(C106="55kg",51,IF(C106="60kg",56,IF(C106="66kg",61,IF(C106="73kg",67,IF(C106="81kg",74,IF(C106="90kg",82,IF(C106="90kg超",91))))))))</f>
        <v>0</v>
      </c>
    </row>
    <row r="104" spans="2:57">
      <c r="B104" s="302"/>
      <c r="C104" s="292"/>
      <c r="D104" s="249"/>
      <c r="E104" s="249"/>
      <c r="F104" s="250"/>
      <c r="G104" s="287"/>
      <c r="H104" s="288"/>
      <c r="I104" s="288"/>
      <c r="J104" s="289"/>
      <c r="K104" s="288"/>
      <c r="L104" s="288"/>
      <c r="M104" s="288"/>
      <c r="N104" s="289"/>
      <c r="O104" s="295"/>
      <c r="P104" s="295"/>
      <c r="Q104" s="248"/>
      <c r="R104" s="250"/>
      <c r="S104" s="298"/>
      <c r="T104" s="298"/>
      <c r="U104" s="298"/>
      <c r="V104" s="298"/>
      <c r="W104" s="298"/>
      <c r="X104" s="298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4"/>
      <c r="AJ104" s="223"/>
      <c r="AK104" s="224"/>
      <c r="AL104" s="224"/>
      <c r="AM104" s="224"/>
      <c r="BE104" s="1" t="b">
        <f>IF(C106="50kg",50,IF(C106="55kg",55,IF(C106="60kg",60,IF(C106="66kg",66,IF(C106="73kg",73,IF(C106="81kg",81,IF(C106="90kg",90,IF(C106="90kg超",200))))))))</f>
        <v>0</v>
      </c>
    </row>
    <row r="105" spans="2:57" ht="14.25" thickBot="1">
      <c r="B105" s="320"/>
      <c r="C105" s="309"/>
      <c r="D105" s="310"/>
      <c r="E105" s="310"/>
      <c r="F105" s="311"/>
      <c r="G105" s="317"/>
      <c r="H105" s="318"/>
      <c r="I105" s="318"/>
      <c r="J105" s="319"/>
      <c r="K105" s="318"/>
      <c r="L105" s="318"/>
      <c r="M105" s="318"/>
      <c r="N105" s="319"/>
      <c r="O105" s="312"/>
      <c r="P105" s="312"/>
      <c r="Q105" s="313"/>
      <c r="R105" s="311"/>
      <c r="S105" s="314"/>
      <c r="T105" s="314"/>
      <c r="U105" s="314"/>
      <c r="V105" s="314"/>
      <c r="W105" s="314"/>
      <c r="X105" s="314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6"/>
      <c r="AJ105" s="223"/>
      <c r="AK105" s="224"/>
      <c r="AL105" s="224"/>
      <c r="AM105" s="224"/>
      <c r="BE105" s="1" t="str">
        <f>IF(AG106=0,"",IF(AG106-BE103&lt;0,1,IF(AG106-BE104&gt;0,1,"")))</f>
        <v/>
      </c>
    </row>
    <row r="106" spans="2:57" ht="14.25" thickTop="1">
      <c r="B106" s="303">
        <v>8</v>
      </c>
      <c r="C106" s="292"/>
      <c r="D106" s="249"/>
      <c r="E106" s="249"/>
      <c r="F106" s="250"/>
      <c r="G106" s="304"/>
      <c r="H106" s="305"/>
      <c r="I106" s="305"/>
      <c r="J106" s="306"/>
      <c r="K106" s="305"/>
      <c r="L106" s="305"/>
      <c r="M106" s="305"/>
      <c r="N106" s="306"/>
      <c r="O106" s="307"/>
      <c r="P106" s="307"/>
      <c r="Q106" s="248"/>
      <c r="R106" s="250"/>
      <c r="S106" s="308"/>
      <c r="T106" s="308"/>
      <c r="U106" s="308"/>
      <c r="V106" s="308"/>
      <c r="W106" s="308"/>
      <c r="X106" s="308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1"/>
      <c r="AJ106" s="223" t="str">
        <f>IF(C106=0,"",IF(BE105=1,"←再入力してください",""))</f>
        <v/>
      </c>
      <c r="AK106" s="224"/>
      <c r="AL106" s="224"/>
      <c r="AM106" s="224"/>
      <c r="BE106" s="1" t="b">
        <f>IF(C109="50kg",20,IF(C109="55kg",51,IF(C109="60kg",56,IF(C109="66kg",61,IF(C109="73kg",67,IF(C109="81kg",74,IF(C109="90kg",82,IF(C109="90kg超",91))))))))</f>
        <v>0</v>
      </c>
    </row>
    <row r="107" spans="2:57">
      <c r="B107" s="302"/>
      <c r="C107" s="292"/>
      <c r="D107" s="249"/>
      <c r="E107" s="249"/>
      <c r="F107" s="250"/>
      <c r="G107" s="287"/>
      <c r="H107" s="288"/>
      <c r="I107" s="288"/>
      <c r="J107" s="289"/>
      <c r="K107" s="288"/>
      <c r="L107" s="288"/>
      <c r="M107" s="288"/>
      <c r="N107" s="289"/>
      <c r="O107" s="295"/>
      <c r="P107" s="295"/>
      <c r="Q107" s="248"/>
      <c r="R107" s="250"/>
      <c r="S107" s="298"/>
      <c r="T107" s="298"/>
      <c r="U107" s="298"/>
      <c r="V107" s="298"/>
      <c r="W107" s="298"/>
      <c r="X107" s="298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4"/>
      <c r="AJ107" s="223"/>
      <c r="AK107" s="224"/>
      <c r="AL107" s="224"/>
      <c r="AM107" s="224"/>
      <c r="BE107" s="1" t="b">
        <f>IF(C109="50kg",50,IF(C109="55kg",55,IF(C109="60kg",60,IF(C109="66kg",66,IF(C109="73kg",73,IF(C109="81kg",81,IF(C109="90kg",90,IF(C109="90kg超",200))))))))</f>
        <v>0</v>
      </c>
    </row>
    <row r="108" spans="2:57" ht="14.25" thickBot="1">
      <c r="B108" s="302"/>
      <c r="C108" s="293"/>
      <c r="D108" s="252"/>
      <c r="E108" s="252"/>
      <c r="F108" s="253"/>
      <c r="G108" s="266"/>
      <c r="H108" s="267"/>
      <c r="I108" s="267"/>
      <c r="J108" s="268"/>
      <c r="K108" s="267"/>
      <c r="L108" s="267"/>
      <c r="M108" s="267"/>
      <c r="N108" s="268"/>
      <c r="O108" s="296"/>
      <c r="P108" s="296"/>
      <c r="Q108" s="251"/>
      <c r="R108" s="253"/>
      <c r="S108" s="299"/>
      <c r="T108" s="299"/>
      <c r="U108" s="299"/>
      <c r="V108" s="299"/>
      <c r="W108" s="299"/>
      <c r="X108" s="299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6"/>
      <c r="AJ108" s="223"/>
      <c r="AK108" s="224"/>
      <c r="AL108" s="224"/>
      <c r="AM108" s="224"/>
      <c r="BE108" s="1" t="str">
        <f>IF(AG109=0,"",IF(AG109-BE106&lt;0,1,IF(AG109-BE107&gt;0,1,"")))</f>
        <v/>
      </c>
    </row>
    <row r="109" spans="2:57">
      <c r="B109" s="302">
        <v>9</v>
      </c>
      <c r="C109" s="291"/>
      <c r="D109" s="246"/>
      <c r="E109" s="246"/>
      <c r="F109" s="247"/>
      <c r="G109" s="276"/>
      <c r="H109" s="277"/>
      <c r="I109" s="277"/>
      <c r="J109" s="278"/>
      <c r="K109" s="277"/>
      <c r="L109" s="277"/>
      <c r="M109" s="277"/>
      <c r="N109" s="278"/>
      <c r="O109" s="294"/>
      <c r="P109" s="294"/>
      <c r="Q109" s="294"/>
      <c r="R109" s="294"/>
      <c r="S109" s="297"/>
      <c r="T109" s="297"/>
      <c r="U109" s="297"/>
      <c r="V109" s="297"/>
      <c r="W109" s="297"/>
      <c r="X109" s="297"/>
      <c r="Y109" s="459"/>
      <c r="Z109" s="459"/>
      <c r="AA109" s="459"/>
      <c r="AB109" s="459"/>
      <c r="AC109" s="459"/>
      <c r="AD109" s="281"/>
      <c r="AE109" s="281"/>
      <c r="AF109" s="281"/>
      <c r="AG109" s="281"/>
      <c r="AH109" s="281"/>
      <c r="AI109" s="282"/>
      <c r="AJ109" s="223" t="str">
        <f>IF(C109=0,"",IF(BE108=1,"←再入力してください",""))</f>
        <v/>
      </c>
      <c r="AK109" s="224"/>
      <c r="AL109" s="224"/>
      <c r="AM109" s="224"/>
      <c r="BE109" s="1" t="b">
        <f>IF(C112="50kg",20,IF(C112="55kg",51,IF(C112="60kg",56,IF(C112="66kg",61,IF(C112="73kg",67,IF(C112="81kg",74,IF(C112="90kg",82,IF(C112="90kg超",91))))))))</f>
        <v>0</v>
      </c>
    </row>
    <row r="110" spans="2:57">
      <c r="B110" s="302"/>
      <c r="C110" s="292"/>
      <c r="D110" s="249"/>
      <c r="E110" s="249"/>
      <c r="F110" s="250"/>
      <c r="G110" s="287"/>
      <c r="H110" s="288"/>
      <c r="I110" s="288"/>
      <c r="J110" s="289"/>
      <c r="K110" s="288"/>
      <c r="L110" s="288"/>
      <c r="M110" s="288"/>
      <c r="N110" s="289"/>
      <c r="O110" s="295"/>
      <c r="P110" s="295"/>
      <c r="Q110" s="295"/>
      <c r="R110" s="295"/>
      <c r="S110" s="298"/>
      <c r="T110" s="298"/>
      <c r="U110" s="298"/>
      <c r="V110" s="298"/>
      <c r="W110" s="298"/>
      <c r="X110" s="298"/>
      <c r="Y110" s="460"/>
      <c r="Z110" s="460"/>
      <c r="AA110" s="460"/>
      <c r="AB110" s="460"/>
      <c r="AC110" s="460"/>
      <c r="AD110" s="283"/>
      <c r="AE110" s="283"/>
      <c r="AF110" s="283"/>
      <c r="AG110" s="283"/>
      <c r="AH110" s="283"/>
      <c r="AI110" s="284"/>
      <c r="AJ110" s="223"/>
      <c r="AK110" s="224"/>
      <c r="AL110" s="224"/>
      <c r="AM110" s="224"/>
      <c r="BE110" s="1" t="b">
        <f>IF(C112="50kg",50,IF(C112="55kg",55,IF(C112="60kg",60,IF(C112="66kg",66,IF(C112="73kg",73,IF(C112="81kg",81,IF(C112="90kg",90,IF(C112="90kg超",200))))))))</f>
        <v>0</v>
      </c>
    </row>
    <row r="111" spans="2:57" ht="14.25" thickBot="1">
      <c r="B111" s="302"/>
      <c r="C111" s="293"/>
      <c r="D111" s="252"/>
      <c r="E111" s="252"/>
      <c r="F111" s="253"/>
      <c r="G111" s="266"/>
      <c r="H111" s="267"/>
      <c r="I111" s="267"/>
      <c r="J111" s="268"/>
      <c r="K111" s="267"/>
      <c r="L111" s="267"/>
      <c r="M111" s="267"/>
      <c r="N111" s="268"/>
      <c r="O111" s="296"/>
      <c r="P111" s="296"/>
      <c r="Q111" s="296"/>
      <c r="R111" s="296"/>
      <c r="S111" s="299"/>
      <c r="T111" s="299"/>
      <c r="U111" s="299"/>
      <c r="V111" s="299"/>
      <c r="W111" s="299"/>
      <c r="X111" s="299"/>
      <c r="Y111" s="461"/>
      <c r="Z111" s="461"/>
      <c r="AA111" s="461"/>
      <c r="AB111" s="461"/>
      <c r="AC111" s="461"/>
      <c r="AD111" s="285"/>
      <c r="AE111" s="285"/>
      <c r="AF111" s="285"/>
      <c r="AG111" s="285"/>
      <c r="AH111" s="285"/>
      <c r="AI111" s="286"/>
      <c r="AJ111" s="223"/>
      <c r="AK111" s="224"/>
      <c r="AL111" s="224"/>
      <c r="AM111" s="224"/>
      <c r="BE111" s="1" t="str">
        <f>IF(AG112=0,"",IF(AG112-BE109&lt;0,1,IF(AG112-BE110&gt;0,1,"")))</f>
        <v/>
      </c>
    </row>
    <row r="112" spans="2:57">
      <c r="B112" s="290">
        <v>10</v>
      </c>
      <c r="C112" s="291"/>
      <c r="D112" s="246"/>
      <c r="E112" s="246"/>
      <c r="F112" s="247"/>
      <c r="G112" s="276"/>
      <c r="H112" s="277"/>
      <c r="I112" s="277"/>
      <c r="J112" s="278"/>
      <c r="K112" s="276"/>
      <c r="L112" s="277"/>
      <c r="M112" s="277"/>
      <c r="N112" s="278"/>
      <c r="O112" s="294"/>
      <c r="P112" s="294"/>
      <c r="Q112" s="245"/>
      <c r="R112" s="247"/>
      <c r="S112" s="297"/>
      <c r="T112" s="297"/>
      <c r="U112" s="297"/>
      <c r="V112" s="297"/>
      <c r="W112" s="297"/>
      <c r="X112" s="297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2"/>
      <c r="AJ112" s="223" t="str">
        <f>IF(C112=0,"",IF(BE111=1,"←再入力してください",""))</f>
        <v/>
      </c>
      <c r="AK112" s="224"/>
      <c r="AL112" s="224"/>
      <c r="AM112" s="224"/>
      <c r="BE112" s="1" t="b">
        <f>IF(C115="50kg",20,IF(C115="55kg",51,IF(C115="60kg",56,IF(C115="66kg",61,IF(C115="73kg",67,IF(C115="81kg",74,IF(C115="90kg",82,IF(C115="90kg超",91))))))))</f>
        <v>0</v>
      </c>
    </row>
    <row r="113" spans="2:57">
      <c r="B113" s="290"/>
      <c r="C113" s="292"/>
      <c r="D113" s="249"/>
      <c r="E113" s="249"/>
      <c r="F113" s="250"/>
      <c r="G113" s="287"/>
      <c r="H113" s="288"/>
      <c r="I113" s="288"/>
      <c r="J113" s="289"/>
      <c r="K113" s="288"/>
      <c r="L113" s="288"/>
      <c r="M113" s="288"/>
      <c r="N113" s="289"/>
      <c r="O113" s="295"/>
      <c r="P113" s="295"/>
      <c r="Q113" s="248"/>
      <c r="R113" s="250"/>
      <c r="S113" s="298"/>
      <c r="T113" s="298"/>
      <c r="U113" s="298"/>
      <c r="V113" s="298"/>
      <c r="W113" s="298"/>
      <c r="X113" s="298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4"/>
      <c r="AJ113" s="223"/>
      <c r="AK113" s="224"/>
      <c r="AL113" s="224"/>
      <c r="AM113" s="224"/>
      <c r="BE113" s="1" t="b">
        <f>IF(C115="50kg",50,IF(C115="55kg",55,IF(C115="60kg",60,IF(C115="66kg",66,IF(C115="73kg",73,IF(C115="81kg",81,IF(C115="90kg",90,IF(C115="90kg超",200))))))))</f>
        <v>0</v>
      </c>
    </row>
    <row r="114" spans="2:57" ht="14.25" thickBot="1">
      <c r="B114" s="290"/>
      <c r="C114" s="293"/>
      <c r="D114" s="252"/>
      <c r="E114" s="252"/>
      <c r="F114" s="253"/>
      <c r="G114" s="266"/>
      <c r="H114" s="267"/>
      <c r="I114" s="267"/>
      <c r="J114" s="268"/>
      <c r="K114" s="267"/>
      <c r="L114" s="267"/>
      <c r="M114" s="267"/>
      <c r="N114" s="268"/>
      <c r="O114" s="296"/>
      <c r="P114" s="296"/>
      <c r="Q114" s="251"/>
      <c r="R114" s="253"/>
      <c r="S114" s="299"/>
      <c r="T114" s="299"/>
      <c r="U114" s="299"/>
      <c r="V114" s="299"/>
      <c r="W114" s="299"/>
      <c r="X114" s="299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6"/>
      <c r="AJ114" s="223"/>
      <c r="AK114" s="224"/>
      <c r="AL114" s="224"/>
      <c r="AM114" s="224"/>
      <c r="BE114" s="1" t="str">
        <f>IF(AG115=0,"",IF(AG115-BE112&lt;0,1,IF(AG115-BE113&gt;0,1,"")))</f>
        <v/>
      </c>
    </row>
    <row r="115" spans="2:57">
      <c r="B115" s="290">
        <v>11</v>
      </c>
      <c r="C115" s="291"/>
      <c r="D115" s="246"/>
      <c r="E115" s="246"/>
      <c r="F115" s="247"/>
      <c r="G115" s="276"/>
      <c r="H115" s="277"/>
      <c r="I115" s="277"/>
      <c r="J115" s="278"/>
      <c r="K115" s="277"/>
      <c r="L115" s="277"/>
      <c r="M115" s="277"/>
      <c r="N115" s="278"/>
      <c r="O115" s="294"/>
      <c r="P115" s="294"/>
      <c r="Q115" s="245"/>
      <c r="R115" s="247"/>
      <c r="S115" s="297"/>
      <c r="T115" s="297"/>
      <c r="U115" s="297"/>
      <c r="V115" s="297"/>
      <c r="W115" s="297"/>
      <c r="X115" s="297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2"/>
      <c r="AJ115" s="223" t="str">
        <f>IF(C115=0,"",IF(BE114=1,"←再入力してください",""))</f>
        <v/>
      </c>
      <c r="AK115" s="224"/>
      <c r="AL115" s="224"/>
      <c r="AM115" s="224"/>
      <c r="BE115" s="1" t="b">
        <f>IF(C118="50kg",20,IF(C118="55kg",51,IF(C118="60kg",56,IF(C118="66kg",61,IF(C118="73kg",67,IF(C118="81kg",74,IF(C118="90kg",82,IF(C118="90kg超",91))))))))</f>
        <v>0</v>
      </c>
    </row>
    <row r="116" spans="2:57">
      <c r="B116" s="290"/>
      <c r="C116" s="292"/>
      <c r="D116" s="249"/>
      <c r="E116" s="249"/>
      <c r="F116" s="250"/>
      <c r="G116" s="287"/>
      <c r="H116" s="288"/>
      <c r="I116" s="288"/>
      <c r="J116" s="289"/>
      <c r="K116" s="288"/>
      <c r="L116" s="288"/>
      <c r="M116" s="288"/>
      <c r="N116" s="289"/>
      <c r="O116" s="295"/>
      <c r="P116" s="295"/>
      <c r="Q116" s="248"/>
      <c r="R116" s="250"/>
      <c r="S116" s="298"/>
      <c r="T116" s="298"/>
      <c r="U116" s="298"/>
      <c r="V116" s="298"/>
      <c r="W116" s="298"/>
      <c r="X116" s="298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4"/>
      <c r="AJ116" s="223"/>
      <c r="AK116" s="224"/>
      <c r="AL116" s="224"/>
      <c r="AM116" s="224"/>
      <c r="BE116" s="1" t="b">
        <f>IF(C118="50kg",50,IF(C118="55kg",55,IF(C118="60kg",60,IF(C118="66kg",66,IF(C118="73kg",73,IF(C118="81kg",81,IF(C118="90kg",90,IF(C118="90kg超",200))))))))</f>
        <v>0</v>
      </c>
    </row>
    <row r="117" spans="2:57" ht="14.25" thickBot="1">
      <c r="B117" s="290"/>
      <c r="C117" s="293"/>
      <c r="D117" s="252"/>
      <c r="E117" s="252"/>
      <c r="F117" s="253"/>
      <c r="G117" s="266"/>
      <c r="H117" s="267"/>
      <c r="I117" s="267"/>
      <c r="J117" s="268"/>
      <c r="K117" s="267"/>
      <c r="L117" s="267"/>
      <c r="M117" s="267"/>
      <c r="N117" s="268"/>
      <c r="O117" s="296"/>
      <c r="P117" s="296"/>
      <c r="Q117" s="251"/>
      <c r="R117" s="253"/>
      <c r="S117" s="299"/>
      <c r="T117" s="299"/>
      <c r="U117" s="299"/>
      <c r="V117" s="299"/>
      <c r="W117" s="299"/>
      <c r="X117" s="299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6"/>
      <c r="AJ117" s="223"/>
      <c r="AK117" s="224"/>
      <c r="AL117" s="224"/>
      <c r="AM117" s="224"/>
      <c r="BE117" s="1" t="str">
        <f>IF(AG118=0,"",IF(AG118-BE115&lt;0,1,IF(AG118-BE116&gt;0,1,"")))</f>
        <v/>
      </c>
    </row>
    <row r="118" spans="2:57">
      <c r="B118" s="290">
        <v>12</v>
      </c>
      <c r="C118" s="291"/>
      <c r="D118" s="246"/>
      <c r="E118" s="246"/>
      <c r="F118" s="247"/>
      <c r="G118" s="276"/>
      <c r="H118" s="277"/>
      <c r="I118" s="277"/>
      <c r="J118" s="278"/>
      <c r="K118" s="277"/>
      <c r="L118" s="277"/>
      <c r="M118" s="277"/>
      <c r="N118" s="278"/>
      <c r="O118" s="294"/>
      <c r="P118" s="294"/>
      <c r="Q118" s="294"/>
      <c r="R118" s="294"/>
      <c r="S118" s="297"/>
      <c r="T118" s="297"/>
      <c r="U118" s="297"/>
      <c r="V118" s="297"/>
      <c r="W118" s="297"/>
      <c r="X118" s="297"/>
      <c r="Y118" s="459"/>
      <c r="Z118" s="459"/>
      <c r="AA118" s="459"/>
      <c r="AB118" s="459"/>
      <c r="AC118" s="459"/>
      <c r="AD118" s="281"/>
      <c r="AE118" s="281"/>
      <c r="AF118" s="281"/>
      <c r="AG118" s="281"/>
      <c r="AH118" s="281"/>
      <c r="AI118" s="282"/>
      <c r="AJ118" s="223" t="str">
        <f>IF(C118=0,"",IF(BE117=1,"←再入力してください",""))</f>
        <v/>
      </c>
      <c r="AK118" s="224"/>
      <c r="AL118" s="224"/>
      <c r="AM118" s="224"/>
      <c r="BE118" s="1" t="b">
        <f>IF(C121="50kg",20,IF(C121="55kg",51,IF(C121="60kg",56,IF(C121="66kg",61,IF(C121="73kg",67,IF(C121="81kg",74,IF(C121="90kg",82,IF(C121="90kg超",91))))))))</f>
        <v>0</v>
      </c>
    </row>
    <row r="119" spans="2:57">
      <c r="B119" s="290"/>
      <c r="C119" s="292"/>
      <c r="D119" s="249"/>
      <c r="E119" s="249"/>
      <c r="F119" s="250"/>
      <c r="G119" s="287"/>
      <c r="H119" s="288"/>
      <c r="I119" s="288"/>
      <c r="J119" s="289"/>
      <c r="K119" s="288"/>
      <c r="L119" s="288"/>
      <c r="M119" s="288"/>
      <c r="N119" s="289"/>
      <c r="O119" s="295"/>
      <c r="P119" s="295"/>
      <c r="Q119" s="295"/>
      <c r="R119" s="295"/>
      <c r="S119" s="298"/>
      <c r="T119" s="298"/>
      <c r="U119" s="298"/>
      <c r="V119" s="298"/>
      <c r="W119" s="298"/>
      <c r="X119" s="298"/>
      <c r="Y119" s="460"/>
      <c r="Z119" s="460"/>
      <c r="AA119" s="460"/>
      <c r="AB119" s="460"/>
      <c r="AC119" s="460"/>
      <c r="AD119" s="283"/>
      <c r="AE119" s="283"/>
      <c r="AF119" s="283"/>
      <c r="AG119" s="283"/>
      <c r="AH119" s="283"/>
      <c r="AI119" s="284"/>
      <c r="AJ119" s="223"/>
      <c r="AK119" s="224"/>
      <c r="AL119" s="224"/>
      <c r="AM119" s="224"/>
      <c r="BE119" s="1" t="b">
        <f>IF(C121="50kg",50,IF(C121="55kg",55,IF(C121="60kg",60,IF(C121="66kg",66,IF(C121="73kg",73,IF(C121="81kg",81,IF(C121="90kg",90,IF(C121="90kg超",200))))))))</f>
        <v>0</v>
      </c>
    </row>
    <row r="120" spans="2:57" ht="14.25" thickBot="1">
      <c r="B120" s="290"/>
      <c r="C120" s="293"/>
      <c r="D120" s="252"/>
      <c r="E120" s="252"/>
      <c r="F120" s="253"/>
      <c r="G120" s="266"/>
      <c r="H120" s="267"/>
      <c r="I120" s="267"/>
      <c r="J120" s="268"/>
      <c r="K120" s="267"/>
      <c r="L120" s="267"/>
      <c r="M120" s="267"/>
      <c r="N120" s="268"/>
      <c r="O120" s="296"/>
      <c r="P120" s="296"/>
      <c r="Q120" s="296"/>
      <c r="R120" s="296"/>
      <c r="S120" s="299"/>
      <c r="T120" s="299"/>
      <c r="U120" s="299"/>
      <c r="V120" s="299"/>
      <c r="W120" s="299"/>
      <c r="X120" s="299"/>
      <c r="Y120" s="461"/>
      <c r="Z120" s="461"/>
      <c r="AA120" s="461"/>
      <c r="AB120" s="461"/>
      <c r="AC120" s="461"/>
      <c r="AD120" s="285"/>
      <c r="AE120" s="285"/>
      <c r="AF120" s="285"/>
      <c r="AG120" s="285"/>
      <c r="AH120" s="285"/>
      <c r="AI120" s="286"/>
      <c r="AJ120" s="223"/>
      <c r="AK120" s="224"/>
      <c r="AL120" s="224"/>
      <c r="AM120" s="224"/>
      <c r="BE120" s="1" t="str">
        <f>IF(AG121=0,"",IF(AG121-BE118&lt;0,1,IF(AG121-BE119&gt;0,1,"")))</f>
        <v/>
      </c>
    </row>
    <row r="121" spans="2:57">
      <c r="B121" s="290">
        <v>13</v>
      </c>
      <c r="C121" s="291"/>
      <c r="D121" s="246"/>
      <c r="E121" s="246"/>
      <c r="F121" s="247"/>
      <c r="G121" s="276"/>
      <c r="H121" s="277"/>
      <c r="I121" s="277"/>
      <c r="J121" s="278"/>
      <c r="K121" s="276"/>
      <c r="L121" s="277"/>
      <c r="M121" s="277"/>
      <c r="N121" s="278"/>
      <c r="O121" s="294"/>
      <c r="P121" s="294"/>
      <c r="Q121" s="245"/>
      <c r="R121" s="247"/>
      <c r="S121" s="297"/>
      <c r="T121" s="297"/>
      <c r="U121" s="297"/>
      <c r="V121" s="297"/>
      <c r="W121" s="297"/>
      <c r="X121" s="297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2"/>
      <c r="AJ121" s="223" t="str">
        <f>IF(C121=0,"",IF(BE120=1,"←再入力してください",""))</f>
        <v/>
      </c>
      <c r="AK121" s="224"/>
      <c r="AL121" s="224"/>
      <c r="AM121" s="224"/>
      <c r="BE121" s="1" t="b">
        <f>IF(C124="50kg",20,IF(C124="55kg",51,IF(C124="60kg",56,IF(C124="66kg",61,IF(C124="73kg",67,IF(C124="81kg",74,IF(C124="90kg",82,IF(C124="90kg超",91))))))))</f>
        <v>0</v>
      </c>
    </row>
    <row r="122" spans="2:57">
      <c r="B122" s="290"/>
      <c r="C122" s="292"/>
      <c r="D122" s="249"/>
      <c r="E122" s="249"/>
      <c r="F122" s="250"/>
      <c r="G122" s="287"/>
      <c r="H122" s="288"/>
      <c r="I122" s="288"/>
      <c r="J122" s="289"/>
      <c r="K122" s="288"/>
      <c r="L122" s="288"/>
      <c r="M122" s="288"/>
      <c r="N122" s="289"/>
      <c r="O122" s="295"/>
      <c r="P122" s="295"/>
      <c r="Q122" s="248"/>
      <c r="R122" s="250"/>
      <c r="S122" s="298"/>
      <c r="T122" s="298"/>
      <c r="U122" s="298"/>
      <c r="V122" s="298"/>
      <c r="W122" s="298"/>
      <c r="X122" s="298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4"/>
      <c r="AJ122" s="223"/>
      <c r="AK122" s="224"/>
      <c r="AL122" s="224"/>
      <c r="AM122" s="224"/>
      <c r="BE122" s="1" t="b">
        <f>IF(C124="50kg",50,IF(C124="55kg",55,IF(C124="60kg",60,IF(C124="66kg",66,IF(C124="73kg",73,IF(C124="81kg",81,IF(C124="90kg",90,IF(C124="90kg超",200))))))))</f>
        <v>0</v>
      </c>
    </row>
    <row r="123" spans="2:57" ht="14.25" thickBot="1">
      <c r="B123" s="290"/>
      <c r="C123" s="293"/>
      <c r="D123" s="252"/>
      <c r="E123" s="252"/>
      <c r="F123" s="253"/>
      <c r="G123" s="266"/>
      <c r="H123" s="267"/>
      <c r="I123" s="267"/>
      <c r="J123" s="268"/>
      <c r="K123" s="267"/>
      <c r="L123" s="267"/>
      <c r="M123" s="267"/>
      <c r="N123" s="268"/>
      <c r="O123" s="296"/>
      <c r="P123" s="296"/>
      <c r="Q123" s="251"/>
      <c r="R123" s="253"/>
      <c r="S123" s="299"/>
      <c r="T123" s="299"/>
      <c r="U123" s="299"/>
      <c r="V123" s="299"/>
      <c r="W123" s="299"/>
      <c r="X123" s="299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6"/>
      <c r="AJ123" s="223"/>
      <c r="AK123" s="224"/>
      <c r="AL123" s="224"/>
      <c r="AM123" s="224"/>
      <c r="BE123" s="1" t="str">
        <f>IF(AG124=0,"",IF(AG124-BE121&lt;0,1,IF(AG124-BE122&gt;0,1,"")))</f>
        <v/>
      </c>
    </row>
    <row r="124" spans="2:57">
      <c r="B124" s="290">
        <v>14</v>
      </c>
      <c r="C124" s="291"/>
      <c r="D124" s="246"/>
      <c r="E124" s="246"/>
      <c r="F124" s="247"/>
      <c r="G124" s="276"/>
      <c r="H124" s="277"/>
      <c r="I124" s="277"/>
      <c r="J124" s="278"/>
      <c r="K124" s="277"/>
      <c r="L124" s="277"/>
      <c r="M124" s="277"/>
      <c r="N124" s="278"/>
      <c r="O124" s="294"/>
      <c r="P124" s="294"/>
      <c r="Q124" s="245"/>
      <c r="R124" s="247"/>
      <c r="S124" s="297"/>
      <c r="T124" s="297"/>
      <c r="U124" s="297"/>
      <c r="V124" s="297"/>
      <c r="W124" s="297"/>
      <c r="X124" s="297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2"/>
      <c r="AJ124" s="223" t="str">
        <f>IF(C124=0,"",IF(BE123=1,"←再入力してください",""))</f>
        <v/>
      </c>
      <c r="AK124" s="224"/>
      <c r="AL124" s="224"/>
      <c r="AM124" s="224"/>
      <c r="BE124" s="1" t="b">
        <f>IF(C127="50kg",20,IF(C127="55kg",51,IF(C127="60kg",56,IF(C127="66kg",61,IF(C127="73kg",67,IF(C127="81kg",74,IF(C127="90kg",82,IF(C127="90kg超",91))))))))</f>
        <v>0</v>
      </c>
    </row>
    <row r="125" spans="2:57">
      <c r="B125" s="290"/>
      <c r="C125" s="292"/>
      <c r="D125" s="249"/>
      <c r="E125" s="249"/>
      <c r="F125" s="250"/>
      <c r="G125" s="287"/>
      <c r="H125" s="288"/>
      <c r="I125" s="288"/>
      <c r="J125" s="289"/>
      <c r="K125" s="288"/>
      <c r="L125" s="288"/>
      <c r="M125" s="288"/>
      <c r="N125" s="289"/>
      <c r="O125" s="295"/>
      <c r="P125" s="295"/>
      <c r="Q125" s="248"/>
      <c r="R125" s="250"/>
      <c r="S125" s="298"/>
      <c r="T125" s="298"/>
      <c r="U125" s="298"/>
      <c r="V125" s="298"/>
      <c r="W125" s="298"/>
      <c r="X125" s="298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4"/>
      <c r="AJ125" s="223"/>
      <c r="AK125" s="224"/>
      <c r="AL125" s="224"/>
      <c r="AM125" s="224"/>
      <c r="BE125" s="1" t="b">
        <f>IF(C127="50kg",50,IF(C127="55kg",55,IF(C127="60kg",60,IF(C127="66kg",66,IF(C127="73kg",73,IF(C127="81kg",81,IF(C127="90kg",90,IF(C127="90kg超",200))))))))</f>
        <v>0</v>
      </c>
    </row>
    <row r="126" spans="2:57" ht="14.25" thickBot="1">
      <c r="B126" s="321"/>
      <c r="C126" s="309"/>
      <c r="D126" s="310"/>
      <c r="E126" s="310"/>
      <c r="F126" s="311"/>
      <c r="G126" s="317"/>
      <c r="H126" s="318"/>
      <c r="I126" s="318"/>
      <c r="J126" s="319"/>
      <c r="K126" s="318"/>
      <c r="L126" s="318"/>
      <c r="M126" s="318"/>
      <c r="N126" s="319"/>
      <c r="O126" s="312"/>
      <c r="P126" s="312"/>
      <c r="Q126" s="313"/>
      <c r="R126" s="311"/>
      <c r="S126" s="314"/>
      <c r="T126" s="314"/>
      <c r="U126" s="314"/>
      <c r="V126" s="314"/>
      <c r="W126" s="314"/>
      <c r="X126" s="314"/>
      <c r="Y126" s="315"/>
      <c r="Z126" s="315"/>
      <c r="AA126" s="315"/>
      <c r="AB126" s="315"/>
      <c r="AC126" s="315"/>
      <c r="AD126" s="315"/>
      <c r="AE126" s="315"/>
      <c r="AF126" s="315"/>
      <c r="AG126" s="315"/>
      <c r="AH126" s="315"/>
      <c r="AI126" s="316"/>
      <c r="AJ126" s="223"/>
      <c r="AK126" s="224"/>
      <c r="AL126" s="224"/>
      <c r="AM126" s="224"/>
      <c r="BE126" s="1" t="str">
        <f>IF(AG127=0,"",IF(AG127-BE124&lt;0,1,IF(AG127-BE125&gt;0,1,"")))</f>
        <v/>
      </c>
    </row>
    <row r="127" spans="2:57" ht="14.25" thickTop="1">
      <c r="B127" s="322">
        <v>15</v>
      </c>
      <c r="C127" s="292"/>
      <c r="D127" s="249"/>
      <c r="E127" s="249"/>
      <c r="F127" s="250"/>
      <c r="G127" s="304"/>
      <c r="H127" s="305"/>
      <c r="I127" s="305"/>
      <c r="J127" s="306"/>
      <c r="K127" s="305"/>
      <c r="L127" s="305"/>
      <c r="M127" s="305"/>
      <c r="N127" s="306"/>
      <c r="O127" s="307"/>
      <c r="P127" s="307"/>
      <c r="Q127" s="307"/>
      <c r="R127" s="307"/>
      <c r="S127" s="308"/>
      <c r="T127" s="308"/>
      <c r="U127" s="308"/>
      <c r="V127" s="308"/>
      <c r="W127" s="308"/>
      <c r="X127" s="308"/>
      <c r="Y127" s="462"/>
      <c r="Z127" s="462"/>
      <c r="AA127" s="462"/>
      <c r="AB127" s="462"/>
      <c r="AC127" s="462"/>
      <c r="AD127" s="300"/>
      <c r="AE127" s="300"/>
      <c r="AF127" s="300"/>
      <c r="AG127" s="281"/>
      <c r="AH127" s="281"/>
      <c r="AI127" s="282"/>
      <c r="AJ127" s="223" t="str">
        <f>IF(C127=0,"",IF(BE126=1,"←再入力してください",""))</f>
        <v/>
      </c>
      <c r="AK127" s="224"/>
      <c r="AL127" s="224"/>
      <c r="AM127" s="224"/>
      <c r="BE127" s="1" t="b">
        <f>IF(C130="50kg",20,IF(C130="55kg",51,IF(C130="60kg",56,IF(C130="66kg",61,IF(C130="73kg",67,IF(C130="81kg",74,IF(C130="90kg",82,IF(C130="90kg超",91))))))))</f>
        <v>0</v>
      </c>
    </row>
    <row r="128" spans="2:57">
      <c r="B128" s="290"/>
      <c r="C128" s="292"/>
      <c r="D128" s="249"/>
      <c r="E128" s="249"/>
      <c r="F128" s="250"/>
      <c r="G128" s="287"/>
      <c r="H128" s="288"/>
      <c r="I128" s="288"/>
      <c r="J128" s="289"/>
      <c r="K128" s="288"/>
      <c r="L128" s="288"/>
      <c r="M128" s="288"/>
      <c r="N128" s="289"/>
      <c r="O128" s="295"/>
      <c r="P128" s="295"/>
      <c r="Q128" s="295"/>
      <c r="R128" s="295"/>
      <c r="S128" s="298"/>
      <c r="T128" s="298"/>
      <c r="U128" s="298"/>
      <c r="V128" s="298"/>
      <c r="W128" s="298"/>
      <c r="X128" s="298"/>
      <c r="Y128" s="460"/>
      <c r="Z128" s="460"/>
      <c r="AA128" s="460"/>
      <c r="AB128" s="460"/>
      <c r="AC128" s="460"/>
      <c r="AD128" s="283"/>
      <c r="AE128" s="283"/>
      <c r="AF128" s="283"/>
      <c r="AG128" s="283"/>
      <c r="AH128" s="283"/>
      <c r="AI128" s="284"/>
      <c r="AJ128" s="223"/>
      <c r="AK128" s="224"/>
      <c r="AL128" s="224"/>
      <c r="AM128" s="224"/>
      <c r="BE128" s="1" t="b">
        <f>IF(C130="50kg",50,IF(C130="55kg",55,IF(C130="60kg",60,IF(C130="66kg",66,IF(C130="73kg",73,IF(C130="81kg",81,IF(C130="90kg",90,IF(C130="90kg超",200))))))))</f>
        <v>0</v>
      </c>
    </row>
    <row r="129" spans="2:57" ht="14.25" thickBot="1">
      <c r="B129" s="290"/>
      <c r="C129" s="293"/>
      <c r="D129" s="252"/>
      <c r="E129" s="252"/>
      <c r="F129" s="253"/>
      <c r="G129" s="266"/>
      <c r="H129" s="267"/>
      <c r="I129" s="267"/>
      <c r="J129" s="268"/>
      <c r="K129" s="267"/>
      <c r="L129" s="267"/>
      <c r="M129" s="267"/>
      <c r="N129" s="268"/>
      <c r="O129" s="296"/>
      <c r="P129" s="296"/>
      <c r="Q129" s="296"/>
      <c r="R129" s="296"/>
      <c r="S129" s="299"/>
      <c r="T129" s="299"/>
      <c r="U129" s="299"/>
      <c r="V129" s="299"/>
      <c r="W129" s="299"/>
      <c r="X129" s="299"/>
      <c r="Y129" s="461"/>
      <c r="Z129" s="461"/>
      <c r="AA129" s="461"/>
      <c r="AB129" s="461"/>
      <c r="AC129" s="461"/>
      <c r="AD129" s="285"/>
      <c r="AE129" s="285"/>
      <c r="AF129" s="285"/>
      <c r="AG129" s="285"/>
      <c r="AH129" s="285"/>
      <c r="AI129" s="286"/>
      <c r="AJ129" s="223"/>
      <c r="AK129" s="224"/>
      <c r="AL129" s="224"/>
      <c r="AM129" s="224"/>
      <c r="BE129" s="1" t="str">
        <f>IF(AG130=0,"",IF(AG130-BE127&lt;0,1,IF(AG130-BE128&gt;0,1,"")))</f>
        <v/>
      </c>
    </row>
    <row r="130" spans="2:57">
      <c r="B130" s="290">
        <v>16</v>
      </c>
      <c r="C130" s="291"/>
      <c r="D130" s="246"/>
      <c r="E130" s="246"/>
      <c r="F130" s="247"/>
      <c r="G130" s="276"/>
      <c r="H130" s="277"/>
      <c r="I130" s="277"/>
      <c r="J130" s="278"/>
      <c r="K130" s="276"/>
      <c r="L130" s="277"/>
      <c r="M130" s="277"/>
      <c r="N130" s="278"/>
      <c r="O130" s="294"/>
      <c r="P130" s="294"/>
      <c r="Q130" s="245"/>
      <c r="R130" s="247"/>
      <c r="S130" s="297"/>
      <c r="T130" s="297"/>
      <c r="U130" s="297"/>
      <c r="V130" s="297"/>
      <c r="W130" s="297"/>
      <c r="X130" s="297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2"/>
      <c r="AJ130" s="223" t="str">
        <f>IF(C130=0,"",IF(BE129=1,"←再入力してください",""))</f>
        <v/>
      </c>
      <c r="AK130" s="224"/>
      <c r="AL130" s="224"/>
      <c r="AM130" s="224"/>
      <c r="BE130" s="1" t="b">
        <f>IF(C133="50kg",20,IF(C133="55kg",51,IF(C133="60kg",56,IF(C133="66kg",61,IF(C133="73kg",67,IF(C133="81kg",74,IF(C133="90kg",82,IF(C133="90kg超",91))))))))</f>
        <v>0</v>
      </c>
    </row>
    <row r="131" spans="2:57">
      <c r="B131" s="290"/>
      <c r="C131" s="292"/>
      <c r="D131" s="249"/>
      <c r="E131" s="249"/>
      <c r="F131" s="250"/>
      <c r="G131" s="287"/>
      <c r="H131" s="288"/>
      <c r="I131" s="288"/>
      <c r="J131" s="289"/>
      <c r="K131" s="288"/>
      <c r="L131" s="288"/>
      <c r="M131" s="288"/>
      <c r="N131" s="289"/>
      <c r="O131" s="295"/>
      <c r="P131" s="295"/>
      <c r="Q131" s="248"/>
      <c r="R131" s="250"/>
      <c r="S131" s="298"/>
      <c r="T131" s="298"/>
      <c r="U131" s="298"/>
      <c r="V131" s="298"/>
      <c r="W131" s="298"/>
      <c r="X131" s="298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4"/>
      <c r="AJ131" s="223"/>
      <c r="AK131" s="224"/>
      <c r="AL131" s="224"/>
      <c r="AM131" s="224"/>
      <c r="BE131" s="1" t="b">
        <f>IF(C133="50kg",50,IF(C133="55kg",55,IF(C133="60kg",60,IF(C133="66kg",66,IF(C133="73kg",73,IF(C133="81kg",81,IF(C133="90kg",90,IF(C133="90kg超",200))))))))</f>
        <v>0</v>
      </c>
    </row>
    <row r="132" spans="2:57" ht="14.25" thickBot="1">
      <c r="B132" s="290"/>
      <c r="C132" s="293"/>
      <c r="D132" s="252"/>
      <c r="E132" s="252"/>
      <c r="F132" s="253"/>
      <c r="G132" s="266"/>
      <c r="H132" s="267"/>
      <c r="I132" s="267"/>
      <c r="J132" s="268"/>
      <c r="K132" s="267"/>
      <c r="L132" s="267"/>
      <c r="M132" s="267"/>
      <c r="N132" s="268"/>
      <c r="O132" s="296"/>
      <c r="P132" s="296"/>
      <c r="Q132" s="251"/>
      <c r="R132" s="253"/>
      <c r="S132" s="299"/>
      <c r="T132" s="299"/>
      <c r="U132" s="299"/>
      <c r="V132" s="299"/>
      <c r="W132" s="299"/>
      <c r="X132" s="299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6"/>
      <c r="AJ132" s="223"/>
      <c r="AK132" s="224"/>
      <c r="AL132" s="224"/>
      <c r="AM132" s="224"/>
      <c r="BE132" s="1" t="str">
        <f>IF(AG133=0,"",IF(AG133-BE130&lt;0,1,IF(AG133-BE131&gt;0,1,"")))</f>
        <v/>
      </c>
    </row>
    <row r="133" spans="2:57">
      <c r="B133" s="290">
        <v>17</v>
      </c>
      <c r="C133" s="291"/>
      <c r="D133" s="246"/>
      <c r="E133" s="246"/>
      <c r="F133" s="247"/>
      <c r="G133" s="276"/>
      <c r="H133" s="277"/>
      <c r="I133" s="277"/>
      <c r="J133" s="278"/>
      <c r="K133" s="277"/>
      <c r="L133" s="277"/>
      <c r="M133" s="277"/>
      <c r="N133" s="278"/>
      <c r="O133" s="294"/>
      <c r="P133" s="294"/>
      <c r="Q133" s="245"/>
      <c r="R133" s="247"/>
      <c r="S133" s="297"/>
      <c r="T133" s="297"/>
      <c r="U133" s="297"/>
      <c r="V133" s="297"/>
      <c r="W133" s="297"/>
      <c r="X133" s="297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2"/>
      <c r="AJ133" s="223" t="str">
        <f>IF(C133=0,"",IF(BE132=1,"←再入力してください",""))</f>
        <v/>
      </c>
      <c r="AK133" s="224"/>
      <c r="AL133" s="224"/>
      <c r="AM133" s="224"/>
      <c r="BE133" s="1" t="b">
        <f>IF(C136="50kg",20,IF(C136="55kg",51,IF(C136="60kg",56,IF(C136="66kg",61,IF(C136="73kg",67,IF(C136="81kg",74,IF(C136="90kg",82,IF(C136="90kg超",91))))))))</f>
        <v>0</v>
      </c>
    </row>
    <row r="134" spans="2:57">
      <c r="B134" s="290"/>
      <c r="C134" s="292"/>
      <c r="D134" s="249"/>
      <c r="E134" s="249"/>
      <c r="F134" s="250"/>
      <c r="G134" s="287"/>
      <c r="H134" s="288"/>
      <c r="I134" s="288"/>
      <c r="J134" s="289"/>
      <c r="K134" s="288"/>
      <c r="L134" s="288"/>
      <c r="M134" s="288"/>
      <c r="N134" s="289"/>
      <c r="O134" s="295"/>
      <c r="P134" s="295"/>
      <c r="Q134" s="248"/>
      <c r="R134" s="250"/>
      <c r="S134" s="298"/>
      <c r="T134" s="298"/>
      <c r="U134" s="298"/>
      <c r="V134" s="298"/>
      <c r="W134" s="298"/>
      <c r="X134" s="298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4"/>
      <c r="AJ134" s="223"/>
      <c r="AK134" s="224"/>
      <c r="AL134" s="224"/>
      <c r="AM134" s="224"/>
      <c r="BE134" s="1" t="b">
        <f>IF(C136="50kg",50,IF(C136="55kg",55,IF(C136="60kg",60,IF(C136="66kg",66,IF(C136="73kg",73,IF(C136="81kg",81,IF(C136="90kg",90,IF(C136="90kg超",200))))))))</f>
        <v>0</v>
      </c>
    </row>
    <row r="135" spans="2:57" ht="14.25" thickBot="1">
      <c r="B135" s="290"/>
      <c r="C135" s="293"/>
      <c r="D135" s="252"/>
      <c r="E135" s="252"/>
      <c r="F135" s="253"/>
      <c r="G135" s="266"/>
      <c r="H135" s="267"/>
      <c r="I135" s="267"/>
      <c r="J135" s="268"/>
      <c r="K135" s="267"/>
      <c r="L135" s="267"/>
      <c r="M135" s="267"/>
      <c r="N135" s="268"/>
      <c r="O135" s="296"/>
      <c r="P135" s="296"/>
      <c r="Q135" s="251"/>
      <c r="R135" s="253"/>
      <c r="S135" s="299"/>
      <c r="T135" s="299"/>
      <c r="U135" s="299"/>
      <c r="V135" s="299"/>
      <c r="W135" s="299"/>
      <c r="X135" s="299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6"/>
      <c r="AJ135" s="223"/>
      <c r="AK135" s="224"/>
      <c r="AL135" s="224"/>
      <c r="AM135" s="224"/>
      <c r="BE135" s="1" t="str">
        <f>IF(AG136=0,"",IF(AG136-BE133&lt;0,1,IF(AG136-BE134&gt;0,1,"")))</f>
        <v/>
      </c>
    </row>
    <row r="136" spans="2:57">
      <c r="B136" s="290">
        <v>18</v>
      </c>
      <c r="C136" s="291"/>
      <c r="D136" s="246"/>
      <c r="E136" s="246"/>
      <c r="F136" s="247"/>
      <c r="G136" s="276"/>
      <c r="H136" s="277"/>
      <c r="I136" s="277"/>
      <c r="J136" s="278"/>
      <c r="K136" s="277"/>
      <c r="L136" s="277"/>
      <c r="M136" s="277"/>
      <c r="N136" s="278"/>
      <c r="O136" s="294"/>
      <c r="P136" s="294"/>
      <c r="Q136" s="294"/>
      <c r="R136" s="294"/>
      <c r="S136" s="297"/>
      <c r="T136" s="297"/>
      <c r="U136" s="297"/>
      <c r="V136" s="297"/>
      <c r="W136" s="297"/>
      <c r="X136" s="297"/>
      <c r="Y136" s="459"/>
      <c r="Z136" s="459"/>
      <c r="AA136" s="459"/>
      <c r="AB136" s="459"/>
      <c r="AC136" s="459"/>
      <c r="AD136" s="281"/>
      <c r="AE136" s="281"/>
      <c r="AF136" s="281"/>
      <c r="AG136" s="281"/>
      <c r="AH136" s="281"/>
      <c r="AI136" s="282"/>
      <c r="AJ136" s="223" t="str">
        <f>IF(C136=0,"",IF(BE135=1,"←再入力してください",""))</f>
        <v/>
      </c>
      <c r="AK136" s="224"/>
      <c r="AL136" s="224"/>
      <c r="AM136" s="224"/>
      <c r="BE136" s="1" t="b">
        <f>IF(C139="50kg",20,IF(C139="55kg",51,IF(C139="60kg",56,IF(C139="66kg",61,IF(C139="73kg",67,IF(C139="81kg",74,IF(C139="90kg",82,IF(C139="90kg超",91))))))))</f>
        <v>0</v>
      </c>
    </row>
    <row r="137" spans="2:57">
      <c r="B137" s="290"/>
      <c r="C137" s="292"/>
      <c r="D137" s="249"/>
      <c r="E137" s="249"/>
      <c r="F137" s="250"/>
      <c r="G137" s="287"/>
      <c r="H137" s="288"/>
      <c r="I137" s="288"/>
      <c r="J137" s="289"/>
      <c r="K137" s="288"/>
      <c r="L137" s="288"/>
      <c r="M137" s="288"/>
      <c r="N137" s="289"/>
      <c r="O137" s="295"/>
      <c r="P137" s="295"/>
      <c r="Q137" s="295"/>
      <c r="R137" s="295"/>
      <c r="S137" s="298"/>
      <c r="T137" s="298"/>
      <c r="U137" s="298"/>
      <c r="V137" s="298"/>
      <c r="W137" s="298"/>
      <c r="X137" s="298"/>
      <c r="Y137" s="460"/>
      <c r="Z137" s="460"/>
      <c r="AA137" s="460"/>
      <c r="AB137" s="460"/>
      <c r="AC137" s="460"/>
      <c r="AD137" s="283"/>
      <c r="AE137" s="283"/>
      <c r="AF137" s="283"/>
      <c r="AG137" s="283"/>
      <c r="AH137" s="283"/>
      <c r="AI137" s="284"/>
      <c r="AJ137" s="223"/>
      <c r="AK137" s="224"/>
      <c r="AL137" s="224"/>
      <c r="AM137" s="224"/>
      <c r="BE137" s="1" t="b">
        <f>IF(C139="50kg",50,IF(C139="55kg",55,IF(C139="60kg",60,IF(C139="66kg",66,IF(C139="73kg",73,IF(C139="81kg",81,IF(C139="90kg",90,IF(C139="90kg超",200))))))))</f>
        <v>0</v>
      </c>
    </row>
    <row r="138" spans="2:57" ht="14.25" thickBot="1">
      <c r="B138" s="290"/>
      <c r="C138" s="293"/>
      <c r="D138" s="252"/>
      <c r="E138" s="252"/>
      <c r="F138" s="253"/>
      <c r="G138" s="266"/>
      <c r="H138" s="267"/>
      <c r="I138" s="267"/>
      <c r="J138" s="268"/>
      <c r="K138" s="267"/>
      <c r="L138" s="267"/>
      <c r="M138" s="267"/>
      <c r="N138" s="268"/>
      <c r="O138" s="296"/>
      <c r="P138" s="296"/>
      <c r="Q138" s="296"/>
      <c r="R138" s="296"/>
      <c r="S138" s="299"/>
      <c r="T138" s="299"/>
      <c r="U138" s="299"/>
      <c r="V138" s="299"/>
      <c r="W138" s="299"/>
      <c r="X138" s="299"/>
      <c r="Y138" s="461"/>
      <c r="Z138" s="461"/>
      <c r="AA138" s="461"/>
      <c r="AB138" s="461"/>
      <c r="AC138" s="461"/>
      <c r="AD138" s="285"/>
      <c r="AE138" s="285"/>
      <c r="AF138" s="285"/>
      <c r="AG138" s="285"/>
      <c r="AH138" s="285"/>
      <c r="AI138" s="286"/>
      <c r="AJ138" s="223"/>
      <c r="AK138" s="224"/>
      <c r="AL138" s="224"/>
      <c r="AM138" s="224"/>
      <c r="BE138" s="1" t="str">
        <f>IF(AG139=0,"",IF(AG139-BE136&lt;0,1,IF(AG139-BE137&gt;0,1,"")))</f>
        <v/>
      </c>
    </row>
    <row r="139" spans="2:57">
      <c r="B139" s="290">
        <v>19</v>
      </c>
      <c r="C139" s="291"/>
      <c r="D139" s="246"/>
      <c r="E139" s="246"/>
      <c r="F139" s="247"/>
      <c r="G139" s="276"/>
      <c r="H139" s="277"/>
      <c r="I139" s="277"/>
      <c r="J139" s="278"/>
      <c r="K139" s="276"/>
      <c r="L139" s="277"/>
      <c r="M139" s="277"/>
      <c r="N139" s="278"/>
      <c r="O139" s="294"/>
      <c r="P139" s="294"/>
      <c r="Q139" s="245"/>
      <c r="R139" s="247"/>
      <c r="S139" s="297"/>
      <c r="T139" s="297"/>
      <c r="U139" s="297"/>
      <c r="V139" s="297"/>
      <c r="W139" s="297"/>
      <c r="X139" s="297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2"/>
      <c r="AJ139" s="223" t="str">
        <f>IF(C139=0,"",IF(BE138=1,"←再入力してください",""))</f>
        <v/>
      </c>
      <c r="AK139" s="224"/>
      <c r="AL139" s="224"/>
      <c r="AM139" s="224"/>
      <c r="BE139" s="1" t="b">
        <f>IF(C142="50kg",20,IF(C142="55kg",51,IF(C142="60kg",56,IF(C142="66kg",61,IF(C142="73kg",67,IF(C142="81kg",74,IF(C142="90kg",82,IF(C142="90kg超",91))))))))</f>
        <v>0</v>
      </c>
    </row>
    <row r="140" spans="2:57">
      <c r="B140" s="290"/>
      <c r="C140" s="292"/>
      <c r="D140" s="249"/>
      <c r="E140" s="249"/>
      <c r="F140" s="250"/>
      <c r="G140" s="287"/>
      <c r="H140" s="288"/>
      <c r="I140" s="288"/>
      <c r="J140" s="289"/>
      <c r="K140" s="288"/>
      <c r="L140" s="288"/>
      <c r="M140" s="288"/>
      <c r="N140" s="289"/>
      <c r="O140" s="295"/>
      <c r="P140" s="295"/>
      <c r="Q140" s="248"/>
      <c r="R140" s="250"/>
      <c r="S140" s="298"/>
      <c r="T140" s="298"/>
      <c r="U140" s="298"/>
      <c r="V140" s="298"/>
      <c r="W140" s="298"/>
      <c r="X140" s="298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4"/>
      <c r="AJ140" s="223"/>
      <c r="AK140" s="224"/>
      <c r="AL140" s="224"/>
      <c r="AM140" s="224"/>
      <c r="BE140" s="1" t="b">
        <f>IF(C142="50kg",50,IF(C142="55kg",55,IF(C142="60kg",60,IF(C142="66kg",66,IF(C142="73kg",73,IF(C142="81kg",81,IF(C142="90kg",90,IF(C142="90kg超",200))))))))</f>
        <v>0</v>
      </c>
    </row>
    <row r="141" spans="2:57" ht="14.25" thickBot="1">
      <c r="B141" s="290"/>
      <c r="C141" s="293"/>
      <c r="D141" s="252"/>
      <c r="E141" s="252"/>
      <c r="F141" s="253"/>
      <c r="G141" s="266"/>
      <c r="H141" s="267"/>
      <c r="I141" s="267"/>
      <c r="J141" s="268"/>
      <c r="K141" s="267"/>
      <c r="L141" s="267"/>
      <c r="M141" s="267"/>
      <c r="N141" s="268"/>
      <c r="O141" s="296"/>
      <c r="P141" s="296"/>
      <c r="Q141" s="251"/>
      <c r="R141" s="253"/>
      <c r="S141" s="299"/>
      <c r="T141" s="299"/>
      <c r="U141" s="299"/>
      <c r="V141" s="299"/>
      <c r="W141" s="299"/>
      <c r="X141" s="299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6"/>
      <c r="AJ141" s="223"/>
      <c r="AK141" s="224"/>
      <c r="AL141" s="224"/>
      <c r="AM141" s="224"/>
      <c r="BE141" s="1" t="str">
        <f>IF(AG142=0,"",IF(AG142-BE139&lt;0,1,IF(AG142-BE140&gt;0,1,"")))</f>
        <v/>
      </c>
    </row>
    <row r="142" spans="2:57">
      <c r="B142" s="290">
        <v>20</v>
      </c>
      <c r="C142" s="291"/>
      <c r="D142" s="246"/>
      <c r="E142" s="246"/>
      <c r="F142" s="247"/>
      <c r="G142" s="276"/>
      <c r="H142" s="277"/>
      <c r="I142" s="277"/>
      <c r="J142" s="278"/>
      <c r="K142" s="277"/>
      <c r="L142" s="277"/>
      <c r="M142" s="277"/>
      <c r="N142" s="278"/>
      <c r="O142" s="294"/>
      <c r="P142" s="294"/>
      <c r="Q142" s="245"/>
      <c r="R142" s="247"/>
      <c r="S142" s="297"/>
      <c r="T142" s="297"/>
      <c r="U142" s="297"/>
      <c r="V142" s="297"/>
      <c r="W142" s="297"/>
      <c r="X142" s="297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2"/>
      <c r="AJ142" s="223" t="str">
        <f>IF(C142=0,"",IF(BE141=1,"←再入力してください",""))</f>
        <v/>
      </c>
      <c r="AK142" s="224"/>
      <c r="AL142" s="224"/>
      <c r="AM142" s="224"/>
      <c r="BE142" s="1" t="b">
        <f>IF(C145="50kg",20,IF(C145="55kg",51,IF(C145="60kg",56,IF(C145="66kg",61,IF(C145="73kg",67,IF(C145="81kg",74,IF(C145="90kg",82,IF(C145="90kg超",91))))))))</f>
        <v>0</v>
      </c>
    </row>
    <row r="143" spans="2:57">
      <c r="B143" s="290"/>
      <c r="C143" s="292"/>
      <c r="D143" s="249"/>
      <c r="E143" s="249"/>
      <c r="F143" s="250"/>
      <c r="G143" s="287"/>
      <c r="H143" s="288"/>
      <c r="I143" s="288"/>
      <c r="J143" s="289"/>
      <c r="K143" s="288"/>
      <c r="L143" s="288"/>
      <c r="M143" s="288"/>
      <c r="N143" s="289"/>
      <c r="O143" s="295"/>
      <c r="P143" s="295"/>
      <c r="Q143" s="248"/>
      <c r="R143" s="250"/>
      <c r="S143" s="298"/>
      <c r="T143" s="298"/>
      <c r="U143" s="298"/>
      <c r="V143" s="298"/>
      <c r="W143" s="298"/>
      <c r="X143" s="298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4"/>
      <c r="AJ143" s="223"/>
      <c r="AK143" s="224"/>
      <c r="AL143" s="224"/>
      <c r="AM143" s="224"/>
      <c r="BE143" s="1" t="b">
        <f>IF(C145="50kg",50,IF(C145="55kg",55,IF(C145="60kg",60,IF(C145="66kg",66,IF(C145="73kg",73,IF(C145="81kg",81,IF(C145="90kg",90,IF(C145="90kg超",200))))))))</f>
        <v>0</v>
      </c>
    </row>
    <row r="144" spans="2:57" ht="14.25" thickBot="1">
      <c r="B144" s="290"/>
      <c r="C144" s="293"/>
      <c r="D144" s="252"/>
      <c r="E144" s="252"/>
      <c r="F144" s="253"/>
      <c r="G144" s="266"/>
      <c r="H144" s="267"/>
      <c r="I144" s="267"/>
      <c r="J144" s="268"/>
      <c r="K144" s="267"/>
      <c r="L144" s="267"/>
      <c r="M144" s="267"/>
      <c r="N144" s="268"/>
      <c r="O144" s="296"/>
      <c r="P144" s="296"/>
      <c r="Q144" s="251"/>
      <c r="R144" s="253"/>
      <c r="S144" s="299"/>
      <c r="T144" s="299"/>
      <c r="U144" s="299"/>
      <c r="V144" s="299"/>
      <c r="W144" s="299"/>
      <c r="X144" s="299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6"/>
      <c r="AJ144" s="223"/>
      <c r="AK144" s="224"/>
      <c r="AL144" s="224"/>
      <c r="AM144" s="224"/>
      <c r="BE144" s="1" t="str">
        <f>IF(AG145=0,"",IF(AG145-BE142&lt;0,1,IF(AG145-BE143&gt;0,1,"")))</f>
        <v/>
      </c>
    </row>
    <row r="145" spans="2:57">
      <c r="B145" s="290">
        <v>21</v>
      </c>
      <c r="C145" s="291"/>
      <c r="D145" s="246"/>
      <c r="E145" s="246"/>
      <c r="F145" s="247"/>
      <c r="G145" s="276"/>
      <c r="H145" s="277"/>
      <c r="I145" s="277"/>
      <c r="J145" s="278"/>
      <c r="K145" s="277"/>
      <c r="L145" s="277"/>
      <c r="M145" s="277"/>
      <c r="N145" s="278"/>
      <c r="O145" s="294"/>
      <c r="P145" s="294"/>
      <c r="Q145" s="294"/>
      <c r="R145" s="294"/>
      <c r="S145" s="297"/>
      <c r="T145" s="297"/>
      <c r="U145" s="297"/>
      <c r="V145" s="297"/>
      <c r="W145" s="297"/>
      <c r="X145" s="297"/>
      <c r="Y145" s="459"/>
      <c r="Z145" s="459"/>
      <c r="AA145" s="459"/>
      <c r="AB145" s="459"/>
      <c r="AC145" s="459"/>
      <c r="AD145" s="281"/>
      <c r="AE145" s="281"/>
      <c r="AF145" s="281"/>
      <c r="AG145" s="281"/>
      <c r="AH145" s="281"/>
      <c r="AI145" s="282"/>
      <c r="AJ145" s="223" t="str">
        <f>IF(C145=0,"",IF(BE144=1,"←再入力してください",""))</f>
        <v/>
      </c>
      <c r="AK145" s="224"/>
      <c r="AL145" s="224"/>
      <c r="AM145" s="224"/>
    </row>
    <row r="146" spans="2:57">
      <c r="B146" s="290"/>
      <c r="C146" s="292"/>
      <c r="D146" s="249"/>
      <c r="E146" s="249"/>
      <c r="F146" s="250"/>
      <c r="G146" s="287"/>
      <c r="H146" s="288"/>
      <c r="I146" s="288"/>
      <c r="J146" s="289"/>
      <c r="K146" s="288"/>
      <c r="L146" s="288"/>
      <c r="M146" s="288"/>
      <c r="N146" s="289"/>
      <c r="O146" s="295"/>
      <c r="P146" s="295"/>
      <c r="Q146" s="295"/>
      <c r="R146" s="295"/>
      <c r="S146" s="298"/>
      <c r="T146" s="298"/>
      <c r="U146" s="298"/>
      <c r="V146" s="298"/>
      <c r="W146" s="298"/>
      <c r="X146" s="298"/>
      <c r="Y146" s="460"/>
      <c r="Z146" s="460"/>
      <c r="AA146" s="460"/>
      <c r="AB146" s="460"/>
      <c r="AC146" s="460"/>
      <c r="AD146" s="283"/>
      <c r="AE146" s="283"/>
      <c r="AF146" s="283"/>
      <c r="AG146" s="283"/>
      <c r="AH146" s="283"/>
      <c r="AI146" s="284"/>
      <c r="AJ146" s="223"/>
      <c r="AK146" s="224"/>
      <c r="AL146" s="224"/>
      <c r="AM146" s="224"/>
    </row>
    <row r="147" spans="2:57" ht="14.25" thickBot="1">
      <c r="B147" s="290"/>
      <c r="C147" s="293"/>
      <c r="D147" s="252"/>
      <c r="E147" s="252"/>
      <c r="F147" s="253"/>
      <c r="G147" s="266"/>
      <c r="H147" s="267"/>
      <c r="I147" s="267"/>
      <c r="J147" s="268"/>
      <c r="K147" s="267"/>
      <c r="L147" s="267"/>
      <c r="M147" s="267"/>
      <c r="N147" s="268"/>
      <c r="O147" s="296"/>
      <c r="P147" s="296"/>
      <c r="Q147" s="296"/>
      <c r="R147" s="296"/>
      <c r="S147" s="299"/>
      <c r="T147" s="299"/>
      <c r="U147" s="299"/>
      <c r="V147" s="299"/>
      <c r="W147" s="299"/>
      <c r="X147" s="299"/>
      <c r="Y147" s="461"/>
      <c r="Z147" s="461"/>
      <c r="AA147" s="461"/>
      <c r="AB147" s="461"/>
      <c r="AC147" s="461"/>
      <c r="AD147" s="285"/>
      <c r="AE147" s="285"/>
      <c r="AF147" s="285"/>
      <c r="AG147" s="285"/>
      <c r="AH147" s="285"/>
      <c r="AI147" s="286"/>
      <c r="AJ147" s="223"/>
      <c r="AK147" s="224"/>
      <c r="AL147" s="224"/>
      <c r="AM147" s="224"/>
    </row>
    <row r="148" spans="2:57">
      <c r="AB148" s="1" t="s">
        <v>119</v>
      </c>
    </row>
    <row r="150" spans="2:57" ht="25.5" customHeight="1" thickBot="1">
      <c r="C150" s="395" t="s">
        <v>151</v>
      </c>
      <c r="D150" s="396"/>
      <c r="E150" s="396"/>
      <c r="F150" s="396"/>
      <c r="G150" s="396"/>
      <c r="H150" s="396"/>
      <c r="I150" s="396"/>
      <c r="J150" s="396"/>
      <c r="K150" s="397"/>
      <c r="L150" s="397"/>
      <c r="M150" s="397"/>
      <c r="N150" s="134"/>
      <c r="O150" s="134"/>
      <c r="P150" s="134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</row>
    <row r="151" spans="2:57">
      <c r="C151" s="358" t="s">
        <v>142</v>
      </c>
      <c r="D151" s="331"/>
      <c r="E151" s="331"/>
      <c r="F151" s="359"/>
      <c r="G151" s="352" t="s">
        <v>68</v>
      </c>
      <c r="H151" s="353"/>
      <c r="I151" s="353"/>
      <c r="J151" s="353"/>
      <c r="K151" s="353"/>
      <c r="L151" s="353"/>
      <c r="M151" s="353"/>
      <c r="N151" s="354"/>
      <c r="O151" s="341" t="s">
        <v>69</v>
      </c>
      <c r="P151" s="341"/>
      <c r="Q151" s="341" t="s">
        <v>70</v>
      </c>
      <c r="R151" s="341"/>
      <c r="S151" s="341" t="s">
        <v>71</v>
      </c>
      <c r="T151" s="341"/>
      <c r="U151" s="341"/>
      <c r="V151" s="341"/>
      <c r="W151" s="341"/>
      <c r="X151" s="341"/>
      <c r="Y151" s="356" t="s">
        <v>72</v>
      </c>
      <c r="Z151" s="341"/>
      <c r="AA151" s="341"/>
      <c r="AB151" s="341"/>
      <c r="AC151" s="341"/>
      <c r="AD151" s="279" t="s">
        <v>73</v>
      </c>
      <c r="AE151" s="279"/>
      <c r="AF151" s="279"/>
      <c r="AG151" s="279" t="s">
        <v>74</v>
      </c>
      <c r="AH151" s="279"/>
      <c r="AI151" s="280"/>
      <c r="BE151" s="1" t="b">
        <f>IF(C154="40kg",10,IF(C154="44kg",41,IF(C154="48kg",45,IF(C154="52kg",49,IF(C154="57kg",53,IF(C154="63kg",58,IF(C154="70kg",64,IF(C154="70kg超",71))))))))</f>
        <v>0</v>
      </c>
    </row>
    <row r="152" spans="2:57">
      <c r="C152" s="394"/>
      <c r="D152" s="379"/>
      <c r="E152" s="379"/>
      <c r="F152" s="393"/>
      <c r="G152" s="391" t="s">
        <v>75</v>
      </c>
      <c r="H152" s="387"/>
      <c r="I152" s="387"/>
      <c r="J152" s="388"/>
      <c r="K152" s="379" t="s">
        <v>76</v>
      </c>
      <c r="L152" s="379"/>
      <c r="M152" s="379"/>
      <c r="N152" s="393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6"/>
      <c r="AE152" s="346"/>
      <c r="AF152" s="346"/>
      <c r="AG152" s="346"/>
      <c r="AH152" s="346"/>
      <c r="AI152" s="348"/>
      <c r="BE152" s="1" t="b">
        <f>IF(C154="40kg",40,IF(C154="44kg",44,IF(C154="48kg",48,IF(C154="52kg",52,IF(C154="57kg",57,IF(C154="63kg",63,IF(C154="70kg",70,IF(C154="70kg超",200))))))))</f>
        <v>0</v>
      </c>
    </row>
    <row r="153" spans="2:57" ht="14.25" thickBot="1">
      <c r="C153" s="389"/>
      <c r="D153" s="390"/>
      <c r="E153" s="390"/>
      <c r="F153" s="233"/>
      <c r="G153" s="392"/>
      <c r="H153" s="390"/>
      <c r="I153" s="390"/>
      <c r="J153" s="233"/>
      <c r="K153" s="390"/>
      <c r="L153" s="390"/>
      <c r="M153" s="390"/>
      <c r="N153" s="233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  <c r="AA153" s="355"/>
      <c r="AB153" s="355"/>
      <c r="AC153" s="355"/>
      <c r="AD153" s="347"/>
      <c r="AE153" s="347"/>
      <c r="AF153" s="347"/>
      <c r="AG153" s="347"/>
      <c r="AH153" s="347"/>
      <c r="AI153" s="349"/>
      <c r="BE153" s="1" t="str">
        <f>IF(AG154=0,"",IF(AG154-BE151&lt;0,1,IF(AG154-BE152&gt;0,1,"")))</f>
        <v/>
      </c>
    </row>
    <row r="154" spans="2:57">
      <c r="B154" s="302">
        <v>1</v>
      </c>
      <c r="C154" s="291"/>
      <c r="D154" s="246"/>
      <c r="E154" s="246"/>
      <c r="F154" s="247"/>
      <c r="G154" s="276"/>
      <c r="H154" s="277"/>
      <c r="I154" s="277"/>
      <c r="J154" s="278"/>
      <c r="K154" s="276"/>
      <c r="L154" s="277"/>
      <c r="M154" s="277"/>
      <c r="N154" s="278"/>
      <c r="O154" s="294"/>
      <c r="P154" s="294"/>
      <c r="Q154" s="245"/>
      <c r="R154" s="247"/>
      <c r="S154" s="297"/>
      <c r="T154" s="297"/>
      <c r="U154" s="297"/>
      <c r="V154" s="297"/>
      <c r="W154" s="297"/>
      <c r="X154" s="297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2"/>
      <c r="AJ154" s="223" t="str">
        <f>IF(C154=0,"",IF(BE153=1,"←再入力してください",""))</f>
        <v/>
      </c>
      <c r="AK154" s="224"/>
      <c r="AL154" s="224"/>
      <c r="AM154" s="224"/>
      <c r="BE154" s="1" t="b">
        <f>IF(C157="40kg",10,IF(C157="44kg",41,IF(C157="48kg",45,IF(C157="52kg",49,IF(C157="57kg",53,IF(C157="63kg",58,IF(C157="70kg",64,IF(C157="70kg超",71))))))))</f>
        <v>0</v>
      </c>
    </row>
    <row r="155" spans="2:57">
      <c r="B155" s="302"/>
      <c r="C155" s="292"/>
      <c r="D155" s="249"/>
      <c r="E155" s="249"/>
      <c r="F155" s="250"/>
      <c r="G155" s="287"/>
      <c r="H155" s="288"/>
      <c r="I155" s="288"/>
      <c r="J155" s="289"/>
      <c r="K155" s="288"/>
      <c r="L155" s="288"/>
      <c r="M155" s="288"/>
      <c r="N155" s="289"/>
      <c r="O155" s="295"/>
      <c r="P155" s="295"/>
      <c r="Q155" s="248"/>
      <c r="R155" s="250"/>
      <c r="S155" s="298"/>
      <c r="T155" s="298"/>
      <c r="U155" s="298"/>
      <c r="V155" s="298"/>
      <c r="W155" s="298"/>
      <c r="X155" s="298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4"/>
      <c r="AJ155" s="223"/>
      <c r="AK155" s="224"/>
      <c r="AL155" s="224"/>
      <c r="AM155" s="224"/>
      <c r="BE155" s="1" t="b">
        <f>IF(C157="40kg",40,IF(C157="44kg",44,IF(C157="48kg",48,IF(C157="52kg",52,IF(C157="57kg",57,IF(C157="63kg",63,IF(C157="70kg",70,IF(C157="70kg超",200))))))))</f>
        <v>0</v>
      </c>
    </row>
    <row r="156" spans="2:57" ht="14.25" thickBot="1">
      <c r="B156" s="302"/>
      <c r="C156" s="293"/>
      <c r="D156" s="252"/>
      <c r="E156" s="252"/>
      <c r="F156" s="253"/>
      <c r="G156" s="266"/>
      <c r="H156" s="267"/>
      <c r="I156" s="267"/>
      <c r="J156" s="268"/>
      <c r="K156" s="267"/>
      <c r="L156" s="267"/>
      <c r="M156" s="267"/>
      <c r="N156" s="268"/>
      <c r="O156" s="296"/>
      <c r="P156" s="296"/>
      <c r="Q156" s="251"/>
      <c r="R156" s="253"/>
      <c r="S156" s="299"/>
      <c r="T156" s="299"/>
      <c r="U156" s="299"/>
      <c r="V156" s="299"/>
      <c r="W156" s="299"/>
      <c r="X156" s="299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6"/>
      <c r="AJ156" s="223"/>
      <c r="AK156" s="224"/>
      <c r="AL156" s="224"/>
      <c r="AM156" s="224"/>
      <c r="BE156" s="1" t="str">
        <f>IF(AG157=0,"",IF(AG157-BE154&lt;0,1,IF(AG157-BE155&gt;0,1,"")))</f>
        <v/>
      </c>
    </row>
    <row r="157" spans="2:57">
      <c r="B157" s="302">
        <v>2</v>
      </c>
      <c r="C157" s="291"/>
      <c r="D157" s="246"/>
      <c r="E157" s="246"/>
      <c r="F157" s="247"/>
      <c r="G157" s="276"/>
      <c r="H157" s="277"/>
      <c r="I157" s="277"/>
      <c r="J157" s="278"/>
      <c r="K157" s="277"/>
      <c r="L157" s="277"/>
      <c r="M157" s="277"/>
      <c r="N157" s="278"/>
      <c r="O157" s="294"/>
      <c r="P157" s="294"/>
      <c r="Q157" s="245"/>
      <c r="R157" s="247"/>
      <c r="S157" s="297"/>
      <c r="T157" s="297"/>
      <c r="U157" s="297"/>
      <c r="V157" s="297"/>
      <c r="W157" s="297"/>
      <c r="X157" s="297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2"/>
      <c r="AJ157" s="223" t="str">
        <f>IF(C157=0,"",IF(BE156=1,"←再入力してください",""))</f>
        <v/>
      </c>
      <c r="AK157" s="224"/>
      <c r="AL157" s="224"/>
      <c r="AM157" s="224"/>
      <c r="BE157" s="1" t="b">
        <f>IF(C160="40kg",10,IF(C160="44kg",41,IF(C160="48kg",45,IF(C160="52kg",49,IF(C160="57kg",53,IF(C160="63kg",58,IF(C160="70kg",64,IF(C160="70kg超",71))))))))</f>
        <v>0</v>
      </c>
    </row>
    <row r="158" spans="2:57">
      <c r="B158" s="302"/>
      <c r="C158" s="292"/>
      <c r="D158" s="249"/>
      <c r="E158" s="249"/>
      <c r="F158" s="250"/>
      <c r="G158" s="287"/>
      <c r="H158" s="288"/>
      <c r="I158" s="288"/>
      <c r="J158" s="289"/>
      <c r="K158" s="288"/>
      <c r="L158" s="288"/>
      <c r="M158" s="288"/>
      <c r="N158" s="289"/>
      <c r="O158" s="295"/>
      <c r="P158" s="295"/>
      <c r="Q158" s="248"/>
      <c r="R158" s="250"/>
      <c r="S158" s="298"/>
      <c r="T158" s="298"/>
      <c r="U158" s="298"/>
      <c r="V158" s="298"/>
      <c r="W158" s="298"/>
      <c r="X158" s="298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4"/>
      <c r="AJ158" s="223"/>
      <c r="AK158" s="224"/>
      <c r="AL158" s="224"/>
      <c r="AM158" s="224"/>
      <c r="BE158" s="1" t="b">
        <f>IF(C160="40kg",40,IF(C160="44kg",44,IF(C160="48kg",48,IF(C160="52kg",52,IF(C160="57kg",57,IF(C160="63kg",63,IF(C160="70kg",70,IF(C160="70kg超",200))))))))</f>
        <v>0</v>
      </c>
    </row>
    <row r="159" spans="2:57" ht="14.25" thickBot="1">
      <c r="B159" s="302"/>
      <c r="C159" s="293"/>
      <c r="D159" s="252"/>
      <c r="E159" s="252"/>
      <c r="F159" s="253"/>
      <c r="G159" s="266"/>
      <c r="H159" s="267"/>
      <c r="I159" s="267"/>
      <c r="J159" s="268"/>
      <c r="K159" s="267"/>
      <c r="L159" s="267"/>
      <c r="M159" s="267"/>
      <c r="N159" s="268"/>
      <c r="O159" s="296"/>
      <c r="P159" s="296"/>
      <c r="Q159" s="251"/>
      <c r="R159" s="253"/>
      <c r="S159" s="299"/>
      <c r="T159" s="299"/>
      <c r="U159" s="299"/>
      <c r="V159" s="299"/>
      <c r="W159" s="299"/>
      <c r="X159" s="299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6"/>
      <c r="AJ159" s="223"/>
      <c r="AK159" s="224"/>
      <c r="AL159" s="224"/>
      <c r="AM159" s="224"/>
      <c r="BE159" s="1" t="str">
        <f>IF(AG160=0,"",IF(AG160-BE157&lt;0,1,IF(AG160-BE158&gt;0,1,"")))</f>
        <v/>
      </c>
    </row>
    <row r="160" spans="2:57">
      <c r="B160" s="302">
        <v>3</v>
      </c>
      <c r="C160" s="291"/>
      <c r="D160" s="246"/>
      <c r="E160" s="246"/>
      <c r="F160" s="247"/>
      <c r="G160" s="276"/>
      <c r="H160" s="277"/>
      <c r="I160" s="277"/>
      <c r="J160" s="278"/>
      <c r="K160" s="276"/>
      <c r="L160" s="277"/>
      <c r="M160" s="277"/>
      <c r="N160" s="278"/>
      <c r="O160" s="294"/>
      <c r="P160" s="294"/>
      <c r="Q160" s="294"/>
      <c r="R160" s="294"/>
      <c r="S160" s="297"/>
      <c r="T160" s="297"/>
      <c r="U160" s="297"/>
      <c r="V160" s="297"/>
      <c r="W160" s="297"/>
      <c r="X160" s="297"/>
      <c r="Y160" s="459"/>
      <c r="Z160" s="459"/>
      <c r="AA160" s="459"/>
      <c r="AB160" s="459"/>
      <c r="AC160" s="459"/>
      <c r="AD160" s="281"/>
      <c r="AE160" s="281"/>
      <c r="AF160" s="281"/>
      <c r="AG160" s="281"/>
      <c r="AH160" s="281"/>
      <c r="AI160" s="282"/>
      <c r="AJ160" s="223" t="str">
        <f>IF(C160=0,"",IF(BE159=1,"←再入力してください",""))</f>
        <v/>
      </c>
      <c r="AK160" s="224"/>
      <c r="AL160" s="224"/>
      <c r="AM160" s="224"/>
      <c r="BE160" s="1" t="b">
        <f>IF(C163="40kg",10,IF(C163="44kg",41,IF(C163="48kg",45,IF(C163="52kg",49,IF(C163="57kg",53,IF(C163="63kg",58,IF(C163="70kg",64,IF(C163="70kg超",71))))))))</f>
        <v>0</v>
      </c>
    </row>
    <row r="161" spans="2:57">
      <c r="B161" s="302"/>
      <c r="C161" s="292"/>
      <c r="D161" s="249"/>
      <c r="E161" s="249"/>
      <c r="F161" s="250"/>
      <c r="G161" s="287"/>
      <c r="H161" s="288"/>
      <c r="I161" s="288"/>
      <c r="J161" s="289"/>
      <c r="K161" s="288"/>
      <c r="L161" s="288"/>
      <c r="M161" s="288"/>
      <c r="N161" s="289"/>
      <c r="O161" s="295"/>
      <c r="P161" s="295"/>
      <c r="Q161" s="295"/>
      <c r="R161" s="295"/>
      <c r="S161" s="298"/>
      <c r="T161" s="298"/>
      <c r="U161" s="298"/>
      <c r="V161" s="298"/>
      <c r="W161" s="298"/>
      <c r="X161" s="298"/>
      <c r="Y161" s="460"/>
      <c r="Z161" s="460"/>
      <c r="AA161" s="460"/>
      <c r="AB161" s="460"/>
      <c r="AC161" s="460"/>
      <c r="AD161" s="283"/>
      <c r="AE161" s="283"/>
      <c r="AF161" s="283"/>
      <c r="AG161" s="283"/>
      <c r="AH161" s="283"/>
      <c r="AI161" s="284"/>
      <c r="AJ161" s="223"/>
      <c r="AK161" s="224"/>
      <c r="AL161" s="224"/>
      <c r="AM161" s="224"/>
      <c r="BE161" s="1" t="b">
        <f>IF(C163="40kg",40,IF(C163="44kg",44,IF(C163="48kg",48,IF(C163="52kg",52,IF(C163="57kg",57,IF(C163="63kg",63,IF(C163="70kg",70,IF(C163="70kg超",200))))))))</f>
        <v>0</v>
      </c>
    </row>
    <row r="162" spans="2:57" ht="14.25" thickBot="1">
      <c r="B162" s="302"/>
      <c r="C162" s="293"/>
      <c r="D162" s="252"/>
      <c r="E162" s="252"/>
      <c r="F162" s="253"/>
      <c r="G162" s="266"/>
      <c r="H162" s="267"/>
      <c r="I162" s="267"/>
      <c r="J162" s="268"/>
      <c r="K162" s="267"/>
      <c r="L162" s="267"/>
      <c r="M162" s="267"/>
      <c r="N162" s="268"/>
      <c r="O162" s="296"/>
      <c r="P162" s="296"/>
      <c r="Q162" s="296"/>
      <c r="R162" s="296"/>
      <c r="S162" s="299"/>
      <c r="T162" s="299"/>
      <c r="U162" s="299"/>
      <c r="V162" s="299"/>
      <c r="W162" s="299"/>
      <c r="X162" s="299"/>
      <c r="Y162" s="461"/>
      <c r="Z162" s="461"/>
      <c r="AA162" s="461"/>
      <c r="AB162" s="461"/>
      <c r="AC162" s="461"/>
      <c r="AD162" s="285"/>
      <c r="AE162" s="285"/>
      <c r="AF162" s="285"/>
      <c r="AG162" s="285"/>
      <c r="AH162" s="285"/>
      <c r="AI162" s="286"/>
      <c r="AJ162" s="223"/>
      <c r="AK162" s="224"/>
      <c r="AL162" s="224"/>
      <c r="AM162" s="224"/>
      <c r="BE162" s="1" t="str">
        <f>IF(AG163=0,"",IF(AG163-BE160&lt;0,1,IF(AG163-BE161&gt;0,1,"")))</f>
        <v/>
      </c>
    </row>
    <row r="163" spans="2:57">
      <c r="B163" s="302">
        <v>4</v>
      </c>
      <c r="C163" s="291"/>
      <c r="D163" s="246"/>
      <c r="E163" s="246"/>
      <c r="F163" s="247"/>
      <c r="G163" s="276"/>
      <c r="H163" s="277"/>
      <c r="I163" s="277"/>
      <c r="J163" s="278"/>
      <c r="K163" s="277"/>
      <c r="L163" s="277"/>
      <c r="M163" s="277"/>
      <c r="N163" s="278"/>
      <c r="O163" s="294"/>
      <c r="P163" s="294"/>
      <c r="Q163" s="245"/>
      <c r="R163" s="247"/>
      <c r="S163" s="297"/>
      <c r="T163" s="297"/>
      <c r="U163" s="297"/>
      <c r="V163" s="297"/>
      <c r="W163" s="297"/>
      <c r="X163" s="297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2"/>
      <c r="AJ163" s="223" t="str">
        <f>IF(C163=0,"",IF(BE162=1,"←再入力してください",""))</f>
        <v/>
      </c>
      <c r="AK163" s="224"/>
      <c r="AL163" s="224"/>
      <c r="AM163" s="224"/>
      <c r="BE163" s="1" t="b">
        <f>IF(C166="40kg",10,IF(C166="44kg",41,IF(C166="48kg",45,IF(C166="52kg",49,IF(C166="57kg",53,IF(C166="63kg",58,IF(C166="70kg",64,IF(C166="70kg超",71))))))))</f>
        <v>0</v>
      </c>
    </row>
    <row r="164" spans="2:57">
      <c r="B164" s="302"/>
      <c r="C164" s="292"/>
      <c r="D164" s="249"/>
      <c r="E164" s="249"/>
      <c r="F164" s="250"/>
      <c r="G164" s="287"/>
      <c r="H164" s="288"/>
      <c r="I164" s="288"/>
      <c r="J164" s="289"/>
      <c r="K164" s="288"/>
      <c r="L164" s="288"/>
      <c r="M164" s="288"/>
      <c r="N164" s="289"/>
      <c r="O164" s="295"/>
      <c r="P164" s="295"/>
      <c r="Q164" s="248"/>
      <c r="R164" s="250"/>
      <c r="S164" s="298"/>
      <c r="T164" s="298"/>
      <c r="U164" s="298"/>
      <c r="V164" s="298"/>
      <c r="W164" s="298"/>
      <c r="X164" s="298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4"/>
      <c r="AJ164" s="223"/>
      <c r="AK164" s="224"/>
      <c r="AL164" s="224"/>
      <c r="AM164" s="224"/>
      <c r="BE164" s="1" t="b">
        <f>IF(C166="40kg",40,IF(C166="44kg",44,IF(C166="48kg",48,IF(C166="52kg",52,IF(C166="57kg",57,IF(C166="63kg",63,IF(C166="70kg",70,IF(C166="70kg超",200))))))))</f>
        <v>0</v>
      </c>
    </row>
    <row r="165" spans="2:57" ht="14.25" thickBot="1">
      <c r="B165" s="302"/>
      <c r="C165" s="293"/>
      <c r="D165" s="252"/>
      <c r="E165" s="252"/>
      <c r="F165" s="253"/>
      <c r="G165" s="266"/>
      <c r="H165" s="267"/>
      <c r="I165" s="267"/>
      <c r="J165" s="268"/>
      <c r="K165" s="267"/>
      <c r="L165" s="267"/>
      <c r="M165" s="267"/>
      <c r="N165" s="268"/>
      <c r="O165" s="296"/>
      <c r="P165" s="296"/>
      <c r="Q165" s="251"/>
      <c r="R165" s="253"/>
      <c r="S165" s="299"/>
      <c r="T165" s="299"/>
      <c r="U165" s="299"/>
      <c r="V165" s="299"/>
      <c r="W165" s="299"/>
      <c r="X165" s="299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6"/>
      <c r="AJ165" s="223"/>
      <c r="AK165" s="224"/>
      <c r="AL165" s="224"/>
      <c r="AM165" s="224"/>
      <c r="BE165" s="1" t="str">
        <f>IF(AG166=0,"",IF(AG166-BE163&lt;0,1,IF(AG166-BE164&gt;0,1,"")))</f>
        <v/>
      </c>
    </row>
    <row r="166" spans="2:57">
      <c r="B166" s="302">
        <v>5</v>
      </c>
      <c r="C166" s="291"/>
      <c r="D166" s="246"/>
      <c r="E166" s="246"/>
      <c r="F166" s="247"/>
      <c r="G166" s="276"/>
      <c r="H166" s="277"/>
      <c r="I166" s="277"/>
      <c r="J166" s="278"/>
      <c r="K166" s="276"/>
      <c r="L166" s="277"/>
      <c r="M166" s="277"/>
      <c r="N166" s="278"/>
      <c r="O166" s="294"/>
      <c r="P166" s="294"/>
      <c r="Q166" s="245"/>
      <c r="R166" s="247"/>
      <c r="S166" s="297"/>
      <c r="T166" s="297"/>
      <c r="U166" s="297"/>
      <c r="V166" s="297"/>
      <c r="W166" s="297"/>
      <c r="X166" s="297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2"/>
      <c r="AJ166" s="223" t="str">
        <f>IF(C166=0,"",IF(BE165=1,"←再入力してください",""))</f>
        <v/>
      </c>
      <c r="AK166" s="224"/>
      <c r="AL166" s="224"/>
      <c r="AM166" s="224"/>
      <c r="BE166" s="1" t="b">
        <f>IF(C169="40kg",10,IF(C169="44kg",41,IF(C169="48kg",45,IF(C169="52kg",49,IF(C169="57kg",53,IF(C169="63kg",58,IF(C169="70kg",64,IF(C169="70kg超",71))))))))</f>
        <v>0</v>
      </c>
    </row>
    <row r="167" spans="2:57">
      <c r="B167" s="302"/>
      <c r="C167" s="292"/>
      <c r="D167" s="249"/>
      <c r="E167" s="249"/>
      <c r="F167" s="250"/>
      <c r="G167" s="287"/>
      <c r="H167" s="288"/>
      <c r="I167" s="288"/>
      <c r="J167" s="289"/>
      <c r="K167" s="288"/>
      <c r="L167" s="288"/>
      <c r="M167" s="288"/>
      <c r="N167" s="289"/>
      <c r="O167" s="295"/>
      <c r="P167" s="295"/>
      <c r="Q167" s="248"/>
      <c r="R167" s="250"/>
      <c r="S167" s="298"/>
      <c r="T167" s="298"/>
      <c r="U167" s="298"/>
      <c r="V167" s="298"/>
      <c r="W167" s="298"/>
      <c r="X167" s="298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4"/>
      <c r="AJ167" s="223"/>
      <c r="AK167" s="224"/>
      <c r="AL167" s="224"/>
      <c r="AM167" s="224"/>
      <c r="BE167" s="1" t="b">
        <f>IF(C169="40kg",40,IF(C169="44kg",44,IF(C169="48kg",48,IF(C169="52kg",52,IF(C169="57kg",57,IF(C169="63kg",63,IF(C169="70kg",70,IF(C169="70kg超",200))))))))</f>
        <v>0</v>
      </c>
    </row>
    <row r="168" spans="2:57" ht="14.25" thickBot="1">
      <c r="B168" s="302"/>
      <c r="C168" s="293"/>
      <c r="D168" s="252"/>
      <c r="E168" s="252"/>
      <c r="F168" s="253"/>
      <c r="G168" s="266"/>
      <c r="H168" s="267"/>
      <c r="I168" s="267"/>
      <c r="J168" s="268"/>
      <c r="K168" s="267"/>
      <c r="L168" s="267"/>
      <c r="M168" s="267"/>
      <c r="N168" s="268"/>
      <c r="O168" s="296"/>
      <c r="P168" s="296"/>
      <c r="Q168" s="251"/>
      <c r="R168" s="253"/>
      <c r="S168" s="299"/>
      <c r="T168" s="299"/>
      <c r="U168" s="299"/>
      <c r="V168" s="299"/>
      <c r="W168" s="299"/>
      <c r="X168" s="299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6"/>
      <c r="AJ168" s="223"/>
      <c r="AK168" s="224"/>
      <c r="AL168" s="224"/>
      <c r="AM168" s="224"/>
      <c r="BE168" s="1" t="str">
        <f>IF(AG169=0,"",IF(AG169-BE166&lt;0,1,IF(AG169-BE167&gt;0,1,"")))</f>
        <v/>
      </c>
    </row>
    <row r="169" spans="2:57">
      <c r="B169" s="302">
        <v>6</v>
      </c>
      <c r="C169" s="291"/>
      <c r="D169" s="246"/>
      <c r="E169" s="246"/>
      <c r="F169" s="247"/>
      <c r="G169" s="276"/>
      <c r="H169" s="277"/>
      <c r="I169" s="277"/>
      <c r="J169" s="278"/>
      <c r="K169" s="277"/>
      <c r="L169" s="277"/>
      <c r="M169" s="277"/>
      <c r="N169" s="278"/>
      <c r="O169" s="294"/>
      <c r="P169" s="294"/>
      <c r="Q169" s="294"/>
      <c r="R169" s="294"/>
      <c r="S169" s="297"/>
      <c r="T169" s="297"/>
      <c r="U169" s="297"/>
      <c r="V169" s="297"/>
      <c r="W169" s="297"/>
      <c r="X169" s="297"/>
      <c r="Y169" s="459"/>
      <c r="Z169" s="459"/>
      <c r="AA169" s="459"/>
      <c r="AB169" s="459"/>
      <c r="AC169" s="459"/>
      <c r="AD169" s="281"/>
      <c r="AE169" s="281"/>
      <c r="AF169" s="281"/>
      <c r="AG169" s="281"/>
      <c r="AH169" s="281"/>
      <c r="AI169" s="282"/>
      <c r="AJ169" s="223" t="str">
        <f>IF(C169=0,"",IF(BE168=1,"←再入力してください",""))</f>
        <v/>
      </c>
      <c r="AK169" s="224"/>
      <c r="AL169" s="224"/>
      <c r="AM169" s="224"/>
      <c r="BE169" s="1" t="b">
        <f>IF(C172="40kg",10,IF(C172="44kg",41,IF(C172="48kg",45,IF(C172="52kg",49,IF(C172="57kg",53,IF(C172="63kg",58,IF(C172="70kg",64,IF(C172="70kg超",71))))))))</f>
        <v>0</v>
      </c>
    </row>
    <row r="170" spans="2:57">
      <c r="B170" s="302"/>
      <c r="C170" s="292"/>
      <c r="D170" s="249"/>
      <c r="E170" s="249"/>
      <c r="F170" s="250"/>
      <c r="G170" s="287"/>
      <c r="H170" s="288"/>
      <c r="I170" s="288"/>
      <c r="J170" s="289"/>
      <c r="K170" s="288"/>
      <c r="L170" s="288"/>
      <c r="M170" s="288"/>
      <c r="N170" s="289"/>
      <c r="O170" s="295"/>
      <c r="P170" s="295"/>
      <c r="Q170" s="295"/>
      <c r="R170" s="295"/>
      <c r="S170" s="298"/>
      <c r="T170" s="298"/>
      <c r="U170" s="298"/>
      <c r="V170" s="298"/>
      <c r="W170" s="298"/>
      <c r="X170" s="298"/>
      <c r="Y170" s="460"/>
      <c r="Z170" s="460"/>
      <c r="AA170" s="460"/>
      <c r="AB170" s="460"/>
      <c r="AC170" s="460"/>
      <c r="AD170" s="283"/>
      <c r="AE170" s="283"/>
      <c r="AF170" s="283"/>
      <c r="AG170" s="283"/>
      <c r="AH170" s="283"/>
      <c r="AI170" s="284"/>
      <c r="AJ170" s="223"/>
      <c r="AK170" s="224"/>
      <c r="AL170" s="224"/>
      <c r="AM170" s="224"/>
      <c r="BE170" s="1" t="b">
        <f>IF(C172="40kg",40,IF(C172="44kg",44,IF(C172="48kg",48,IF(C172="52kg",52,IF(C172="57kg",57,IF(C172="63kg",63,IF(C172="70kg",70,IF(C172="70kg超",200))))))))</f>
        <v>0</v>
      </c>
    </row>
    <row r="171" spans="2:57" ht="14.25" thickBot="1">
      <c r="B171" s="302"/>
      <c r="C171" s="293"/>
      <c r="D171" s="252"/>
      <c r="E171" s="252"/>
      <c r="F171" s="253"/>
      <c r="G171" s="266"/>
      <c r="H171" s="267"/>
      <c r="I171" s="267"/>
      <c r="J171" s="268"/>
      <c r="K171" s="267"/>
      <c r="L171" s="267"/>
      <c r="M171" s="267"/>
      <c r="N171" s="268"/>
      <c r="O171" s="296"/>
      <c r="P171" s="296"/>
      <c r="Q171" s="296"/>
      <c r="R171" s="296"/>
      <c r="S171" s="299"/>
      <c r="T171" s="299"/>
      <c r="U171" s="299"/>
      <c r="V171" s="299"/>
      <c r="W171" s="299"/>
      <c r="X171" s="299"/>
      <c r="Y171" s="461"/>
      <c r="Z171" s="461"/>
      <c r="AA171" s="461"/>
      <c r="AB171" s="461"/>
      <c r="AC171" s="461"/>
      <c r="AD171" s="285"/>
      <c r="AE171" s="285"/>
      <c r="AF171" s="285"/>
      <c r="AG171" s="285"/>
      <c r="AH171" s="285"/>
      <c r="AI171" s="286"/>
      <c r="AJ171" s="223"/>
      <c r="AK171" s="224"/>
      <c r="AL171" s="224"/>
      <c r="AM171" s="224"/>
      <c r="BE171" s="1" t="str">
        <f>IF(AG172=0,"",IF(AG172-BE169&lt;0,1,IF(AG172-BE170&gt;0,1,"")))</f>
        <v/>
      </c>
    </row>
    <row r="172" spans="2:57">
      <c r="B172" s="302">
        <v>7</v>
      </c>
      <c r="C172" s="291"/>
      <c r="D172" s="246"/>
      <c r="E172" s="246"/>
      <c r="F172" s="247"/>
      <c r="G172" s="276"/>
      <c r="H172" s="277"/>
      <c r="I172" s="277"/>
      <c r="J172" s="278"/>
      <c r="K172" s="276"/>
      <c r="L172" s="277"/>
      <c r="M172" s="277"/>
      <c r="N172" s="278"/>
      <c r="O172" s="294"/>
      <c r="P172" s="294"/>
      <c r="Q172" s="245"/>
      <c r="R172" s="247"/>
      <c r="S172" s="297"/>
      <c r="T172" s="297"/>
      <c r="U172" s="297"/>
      <c r="V172" s="297"/>
      <c r="W172" s="297"/>
      <c r="X172" s="297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2"/>
      <c r="AJ172" s="223" t="str">
        <f>IF(C172=0,"",IF(BE171=1,"←再入力してください",""))</f>
        <v/>
      </c>
      <c r="AK172" s="224"/>
      <c r="AL172" s="224"/>
      <c r="AM172" s="224"/>
      <c r="BE172" s="1" t="b">
        <f>IF(C175="40kg",10,IF(C175="44kg",41,IF(C175="48kg",45,IF(C175="52kg",49,IF(C175="57kg",53,IF(C175="63kg",58,IF(C175="70kg",64,IF(C175="70kg超",71))))))))</f>
        <v>0</v>
      </c>
    </row>
    <row r="173" spans="2:57">
      <c r="B173" s="302"/>
      <c r="C173" s="292"/>
      <c r="D173" s="249"/>
      <c r="E173" s="249"/>
      <c r="F173" s="250"/>
      <c r="G173" s="287"/>
      <c r="H173" s="288"/>
      <c r="I173" s="288"/>
      <c r="J173" s="289"/>
      <c r="K173" s="288"/>
      <c r="L173" s="288"/>
      <c r="M173" s="288"/>
      <c r="N173" s="289"/>
      <c r="O173" s="295"/>
      <c r="P173" s="295"/>
      <c r="Q173" s="248"/>
      <c r="R173" s="250"/>
      <c r="S173" s="298"/>
      <c r="T173" s="298"/>
      <c r="U173" s="298"/>
      <c r="V173" s="298"/>
      <c r="W173" s="298"/>
      <c r="X173" s="298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4"/>
      <c r="AJ173" s="223"/>
      <c r="AK173" s="224"/>
      <c r="AL173" s="224"/>
      <c r="AM173" s="224"/>
      <c r="BE173" s="1" t="b">
        <f>IF(C175="40kg",40,IF(C175="44kg",44,IF(C175="48kg",48,IF(C175="52kg",52,IF(C175="57kg",57,IF(C175="63kg",63,IF(C175="70kg",70,IF(C175="70kg超",200))))))))</f>
        <v>0</v>
      </c>
    </row>
    <row r="174" spans="2:57" ht="14.25" thickBot="1">
      <c r="B174" s="320"/>
      <c r="C174" s="309"/>
      <c r="D174" s="310"/>
      <c r="E174" s="310"/>
      <c r="F174" s="311"/>
      <c r="G174" s="317"/>
      <c r="H174" s="318"/>
      <c r="I174" s="318"/>
      <c r="J174" s="319"/>
      <c r="K174" s="318"/>
      <c r="L174" s="318"/>
      <c r="M174" s="318"/>
      <c r="N174" s="319"/>
      <c r="O174" s="312"/>
      <c r="P174" s="312"/>
      <c r="Q174" s="313"/>
      <c r="R174" s="311"/>
      <c r="S174" s="314"/>
      <c r="T174" s="314"/>
      <c r="U174" s="314"/>
      <c r="V174" s="314"/>
      <c r="W174" s="314"/>
      <c r="X174" s="314"/>
      <c r="Y174" s="315"/>
      <c r="Z174" s="315"/>
      <c r="AA174" s="315"/>
      <c r="AB174" s="315"/>
      <c r="AC174" s="315"/>
      <c r="AD174" s="315"/>
      <c r="AE174" s="315"/>
      <c r="AF174" s="315"/>
      <c r="AG174" s="315"/>
      <c r="AH174" s="315"/>
      <c r="AI174" s="316"/>
      <c r="AJ174" s="223"/>
      <c r="AK174" s="224"/>
      <c r="AL174" s="224"/>
      <c r="AM174" s="224"/>
      <c r="BE174" s="1" t="str">
        <f>IF(AG175=0,"",IF(AG175-BE172&lt;0,1,IF(AG175-BE173&gt;0,1,"")))</f>
        <v/>
      </c>
    </row>
    <row r="175" spans="2:57" ht="14.25" thickTop="1">
      <c r="B175" s="303">
        <v>8</v>
      </c>
      <c r="C175" s="292"/>
      <c r="D175" s="249"/>
      <c r="E175" s="249"/>
      <c r="F175" s="250"/>
      <c r="G175" s="304"/>
      <c r="H175" s="305"/>
      <c r="I175" s="305"/>
      <c r="J175" s="306"/>
      <c r="K175" s="305"/>
      <c r="L175" s="305"/>
      <c r="M175" s="305"/>
      <c r="N175" s="306"/>
      <c r="O175" s="307"/>
      <c r="P175" s="307"/>
      <c r="Q175" s="248"/>
      <c r="R175" s="250"/>
      <c r="S175" s="308"/>
      <c r="T175" s="308"/>
      <c r="U175" s="308"/>
      <c r="V175" s="308"/>
      <c r="W175" s="308"/>
      <c r="X175" s="308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1"/>
      <c r="AJ175" s="223" t="str">
        <f>IF(C175=0,"",IF(BE174=1,"←再入力してください",""))</f>
        <v/>
      </c>
      <c r="AK175" s="224"/>
      <c r="AL175" s="224"/>
      <c r="AM175" s="224"/>
      <c r="BE175" s="1" t="b">
        <f>IF(C178="40kg",10,IF(C178="44kg",41,IF(C178="48kg",45,IF(C178="52kg",49,IF(C178="57kg",53,IF(C178="63kg",58,IF(C178="70kg",64,IF(C178="70kg超",71))))))))</f>
        <v>0</v>
      </c>
    </row>
    <row r="176" spans="2:57">
      <c r="B176" s="302"/>
      <c r="C176" s="292"/>
      <c r="D176" s="249"/>
      <c r="E176" s="249"/>
      <c r="F176" s="250"/>
      <c r="G176" s="287"/>
      <c r="H176" s="288"/>
      <c r="I176" s="288"/>
      <c r="J176" s="289"/>
      <c r="K176" s="288"/>
      <c r="L176" s="288"/>
      <c r="M176" s="288"/>
      <c r="N176" s="289"/>
      <c r="O176" s="295"/>
      <c r="P176" s="295"/>
      <c r="Q176" s="248"/>
      <c r="R176" s="250"/>
      <c r="S176" s="298"/>
      <c r="T176" s="298"/>
      <c r="U176" s="298"/>
      <c r="V176" s="298"/>
      <c r="W176" s="298"/>
      <c r="X176" s="298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4"/>
      <c r="AJ176" s="223"/>
      <c r="AK176" s="224"/>
      <c r="AL176" s="224"/>
      <c r="AM176" s="224"/>
      <c r="BE176" s="1" t="b">
        <f>IF(C178="40kg",40,IF(C178="44kg",44,IF(C178="48kg",48,IF(C178="52kg",52,IF(C178="57kg",57,IF(C178="63kg",63,IF(C178="70kg",70,IF(C178="70kg超",200))))))))</f>
        <v>0</v>
      </c>
    </row>
    <row r="177" spans="2:57" ht="14.25" thickBot="1">
      <c r="B177" s="302"/>
      <c r="C177" s="293"/>
      <c r="D177" s="252"/>
      <c r="E177" s="252"/>
      <c r="F177" s="253"/>
      <c r="G177" s="266"/>
      <c r="H177" s="267"/>
      <c r="I177" s="267"/>
      <c r="J177" s="268"/>
      <c r="K177" s="267"/>
      <c r="L177" s="267"/>
      <c r="M177" s="267"/>
      <c r="N177" s="268"/>
      <c r="O177" s="296"/>
      <c r="P177" s="296"/>
      <c r="Q177" s="251"/>
      <c r="R177" s="253"/>
      <c r="S177" s="299"/>
      <c r="T177" s="299"/>
      <c r="U177" s="299"/>
      <c r="V177" s="299"/>
      <c r="W177" s="299"/>
      <c r="X177" s="299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6"/>
      <c r="AJ177" s="223"/>
      <c r="AK177" s="224"/>
      <c r="AL177" s="224"/>
      <c r="AM177" s="224"/>
      <c r="BE177" s="1" t="str">
        <f>IF(AG178=0,"",IF(AG178-BE175&lt;0,1,IF(AG178-BE176&gt;0,1,"")))</f>
        <v/>
      </c>
    </row>
    <row r="178" spans="2:57">
      <c r="B178" s="302">
        <v>9</v>
      </c>
      <c r="C178" s="291"/>
      <c r="D178" s="246"/>
      <c r="E178" s="246"/>
      <c r="F178" s="247"/>
      <c r="G178" s="276"/>
      <c r="H178" s="277"/>
      <c r="I178" s="277"/>
      <c r="J178" s="278"/>
      <c r="K178" s="276"/>
      <c r="L178" s="277"/>
      <c r="M178" s="277"/>
      <c r="N178" s="278"/>
      <c r="O178" s="294"/>
      <c r="P178" s="294"/>
      <c r="Q178" s="294"/>
      <c r="R178" s="294"/>
      <c r="S178" s="297"/>
      <c r="T178" s="297"/>
      <c r="U178" s="297"/>
      <c r="V178" s="297"/>
      <c r="W178" s="297"/>
      <c r="X178" s="297"/>
      <c r="Y178" s="459"/>
      <c r="Z178" s="459"/>
      <c r="AA178" s="459"/>
      <c r="AB178" s="459"/>
      <c r="AC178" s="459"/>
      <c r="AD178" s="281"/>
      <c r="AE178" s="281"/>
      <c r="AF178" s="281"/>
      <c r="AG178" s="281"/>
      <c r="AH178" s="281"/>
      <c r="AI178" s="282"/>
      <c r="AJ178" s="223" t="str">
        <f>IF(C178=0,"",IF(BE177=1,"←再入力してください",""))</f>
        <v/>
      </c>
      <c r="AK178" s="224"/>
      <c r="AL178" s="224"/>
      <c r="AM178" s="224"/>
      <c r="BE178" s="1" t="b">
        <f>IF(C181="40kg",10,IF(C181="44kg",41,IF(C181="48kg",45,IF(C181="52kg",49,IF(C181="57kg",53,IF(C181="63kg",58,IF(C181="70kg",64,IF(C181="70kg超",71))))))))</f>
        <v>0</v>
      </c>
    </row>
    <row r="179" spans="2:57">
      <c r="B179" s="302"/>
      <c r="C179" s="292"/>
      <c r="D179" s="249"/>
      <c r="E179" s="249"/>
      <c r="F179" s="250"/>
      <c r="G179" s="287"/>
      <c r="H179" s="288"/>
      <c r="I179" s="288"/>
      <c r="J179" s="289"/>
      <c r="K179" s="288"/>
      <c r="L179" s="288"/>
      <c r="M179" s="288"/>
      <c r="N179" s="289"/>
      <c r="O179" s="295"/>
      <c r="P179" s="295"/>
      <c r="Q179" s="295"/>
      <c r="R179" s="295"/>
      <c r="S179" s="298"/>
      <c r="T179" s="298"/>
      <c r="U179" s="298"/>
      <c r="V179" s="298"/>
      <c r="W179" s="298"/>
      <c r="X179" s="298"/>
      <c r="Y179" s="460"/>
      <c r="Z179" s="460"/>
      <c r="AA179" s="460"/>
      <c r="AB179" s="460"/>
      <c r="AC179" s="460"/>
      <c r="AD179" s="283"/>
      <c r="AE179" s="283"/>
      <c r="AF179" s="283"/>
      <c r="AG179" s="283"/>
      <c r="AH179" s="283"/>
      <c r="AI179" s="284"/>
      <c r="AJ179" s="223"/>
      <c r="AK179" s="224"/>
      <c r="AL179" s="224"/>
      <c r="AM179" s="224"/>
      <c r="BE179" s="1" t="b">
        <f>IF(C181="40kg",40,IF(C181="44kg",44,IF(C181="48kg",48,IF(C181="52kg",52,IF(C181="57kg",57,IF(C181="63kg",63,IF(C181="70kg",70,IF(C181="70kg超",200))))))))</f>
        <v>0</v>
      </c>
    </row>
    <row r="180" spans="2:57" ht="14.25" thickBot="1">
      <c r="B180" s="302"/>
      <c r="C180" s="293"/>
      <c r="D180" s="252"/>
      <c r="E180" s="252"/>
      <c r="F180" s="253"/>
      <c r="G180" s="266"/>
      <c r="H180" s="267"/>
      <c r="I180" s="267"/>
      <c r="J180" s="268"/>
      <c r="K180" s="267"/>
      <c r="L180" s="267"/>
      <c r="M180" s="267"/>
      <c r="N180" s="268"/>
      <c r="O180" s="296"/>
      <c r="P180" s="296"/>
      <c r="Q180" s="296"/>
      <c r="R180" s="296"/>
      <c r="S180" s="299"/>
      <c r="T180" s="299"/>
      <c r="U180" s="299"/>
      <c r="V180" s="299"/>
      <c r="W180" s="299"/>
      <c r="X180" s="299"/>
      <c r="Y180" s="461"/>
      <c r="Z180" s="461"/>
      <c r="AA180" s="461"/>
      <c r="AB180" s="461"/>
      <c r="AC180" s="461"/>
      <c r="AD180" s="285"/>
      <c r="AE180" s="285"/>
      <c r="AF180" s="285"/>
      <c r="AG180" s="285"/>
      <c r="AH180" s="285"/>
      <c r="AI180" s="286"/>
      <c r="AJ180" s="223"/>
      <c r="AK180" s="224"/>
      <c r="AL180" s="224"/>
      <c r="AM180" s="224"/>
      <c r="BE180" s="1" t="str">
        <f>IF(AG181=0,"",IF(AG181-BE178&lt;0,1,IF(AG181-BE179&gt;0,1,"")))</f>
        <v/>
      </c>
    </row>
    <row r="181" spans="2:57">
      <c r="B181" s="290">
        <v>10</v>
      </c>
      <c r="C181" s="291"/>
      <c r="D181" s="246"/>
      <c r="E181" s="246"/>
      <c r="F181" s="247"/>
      <c r="G181" s="276"/>
      <c r="H181" s="277"/>
      <c r="I181" s="277"/>
      <c r="J181" s="278"/>
      <c r="K181" s="277"/>
      <c r="L181" s="277"/>
      <c r="M181" s="277"/>
      <c r="N181" s="278"/>
      <c r="O181" s="294"/>
      <c r="P181" s="294"/>
      <c r="Q181" s="245"/>
      <c r="R181" s="247"/>
      <c r="S181" s="297"/>
      <c r="T181" s="297"/>
      <c r="U181" s="297"/>
      <c r="V181" s="297"/>
      <c r="W181" s="297"/>
      <c r="X181" s="297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2"/>
      <c r="AJ181" s="223" t="str">
        <f>IF(C181=0,"",IF(BE180=1,"←再入力してください",""))</f>
        <v/>
      </c>
      <c r="AK181" s="224"/>
      <c r="AL181" s="224"/>
      <c r="AM181" s="224"/>
      <c r="BE181" s="1" t="b">
        <f>IF(C184="40kg",10,IF(C184="44kg",41,IF(C184="48kg",45,IF(C184="52kg",49,IF(C184="57kg",53,IF(C184="63kg",58,IF(C184="70kg",64,IF(C184="70kg超",71))))))))</f>
        <v>0</v>
      </c>
    </row>
    <row r="182" spans="2:57">
      <c r="B182" s="290"/>
      <c r="C182" s="292"/>
      <c r="D182" s="249"/>
      <c r="E182" s="249"/>
      <c r="F182" s="250"/>
      <c r="G182" s="287"/>
      <c r="H182" s="288"/>
      <c r="I182" s="288"/>
      <c r="J182" s="289"/>
      <c r="K182" s="288"/>
      <c r="L182" s="288"/>
      <c r="M182" s="288"/>
      <c r="N182" s="289"/>
      <c r="O182" s="295"/>
      <c r="P182" s="295"/>
      <c r="Q182" s="248"/>
      <c r="R182" s="250"/>
      <c r="S182" s="298"/>
      <c r="T182" s="298"/>
      <c r="U182" s="298"/>
      <c r="V182" s="298"/>
      <c r="W182" s="298"/>
      <c r="X182" s="298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4"/>
      <c r="AJ182" s="223"/>
      <c r="AK182" s="224"/>
      <c r="AL182" s="224"/>
      <c r="AM182" s="224"/>
      <c r="BE182" s="1" t="b">
        <f>IF(C184="40kg",40,IF(C184="44kg",44,IF(C184="48kg",48,IF(C184="52kg",52,IF(C184="57kg",57,IF(C184="63kg",63,IF(C184="70kg",70,IF(C184="70kg超",200))))))))</f>
        <v>0</v>
      </c>
    </row>
    <row r="183" spans="2:57" ht="14.25" thickBot="1">
      <c r="B183" s="290"/>
      <c r="C183" s="293"/>
      <c r="D183" s="252"/>
      <c r="E183" s="252"/>
      <c r="F183" s="253"/>
      <c r="G183" s="266"/>
      <c r="H183" s="267"/>
      <c r="I183" s="267"/>
      <c r="J183" s="268"/>
      <c r="K183" s="267"/>
      <c r="L183" s="267"/>
      <c r="M183" s="267"/>
      <c r="N183" s="268"/>
      <c r="O183" s="296"/>
      <c r="P183" s="296"/>
      <c r="Q183" s="251"/>
      <c r="R183" s="253"/>
      <c r="S183" s="299"/>
      <c r="T183" s="299"/>
      <c r="U183" s="299"/>
      <c r="V183" s="299"/>
      <c r="W183" s="299"/>
      <c r="X183" s="299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6"/>
      <c r="AJ183" s="223"/>
      <c r="AK183" s="224"/>
      <c r="AL183" s="224"/>
      <c r="AM183" s="224"/>
      <c r="BE183" s="1" t="str">
        <f>IF(AG184=0,"",IF(AG184-BE181&lt;0,1,IF(AG184-BE182&gt;0,1,"")))</f>
        <v/>
      </c>
    </row>
    <row r="184" spans="2:57">
      <c r="B184" s="290">
        <v>11</v>
      </c>
      <c r="C184" s="291"/>
      <c r="D184" s="246"/>
      <c r="E184" s="246"/>
      <c r="F184" s="247"/>
      <c r="G184" s="276"/>
      <c r="H184" s="277"/>
      <c r="I184" s="277"/>
      <c r="J184" s="278"/>
      <c r="K184" s="276"/>
      <c r="L184" s="277"/>
      <c r="M184" s="277"/>
      <c r="N184" s="278"/>
      <c r="O184" s="294"/>
      <c r="P184" s="294"/>
      <c r="Q184" s="245"/>
      <c r="R184" s="247"/>
      <c r="S184" s="297"/>
      <c r="T184" s="297"/>
      <c r="U184" s="297"/>
      <c r="V184" s="297"/>
      <c r="W184" s="297"/>
      <c r="X184" s="297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2"/>
      <c r="AJ184" s="223" t="str">
        <f>IF(C184=0,"",IF(BE183=1,"←再入力してください",""))</f>
        <v/>
      </c>
      <c r="AK184" s="224"/>
      <c r="AL184" s="224"/>
      <c r="AM184" s="224"/>
      <c r="BE184" s="1" t="b">
        <f>IF(C187="40kg",10,IF(C187="44kg",41,IF(C187="48kg",45,IF(C187="52kg",49,IF(C187="57kg",53,IF(C187="63kg",58,IF(C187="70kg",64,IF(C187="70kg超",71))))))))</f>
        <v>0</v>
      </c>
    </row>
    <row r="185" spans="2:57">
      <c r="B185" s="290"/>
      <c r="C185" s="292"/>
      <c r="D185" s="249"/>
      <c r="E185" s="249"/>
      <c r="F185" s="250"/>
      <c r="G185" s="287"/>
      <c r="H185" s="288"/>
      <c r="I185" s="288"/>
      <c r="J185" s="289"/>
      <c r="K185" s="288"/>
      <c r="L185" s="288"/>
      <c r="M185" s="288"/>
      <c r="N185" s="289"/>
      <c r="O185" s="295"/>
      <c r="P185" s="295"/>
      <c r="Q185" s="248"/>
      <c r="R185" s="250"/>
      <c r="S185" s="298"/>
      <c r="T185" s="298"/>
      <c r="U185" s="298"/>
      <c r="V185" s="298"/>
      <c r="W185" s="298"/>
      <c r="X185" s="298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4"/>
      <c r="AJ185" s="223"/>
      <c r="AK185" s="224"/>
      <c r="AL185" s="224"/>
      <c r="AM185" s="224"/>
      <c r="BE185" s="1" t="b">
        <f>IF(C187="40kg",40,IF(C187="44kg",44,IF(C187="48kg",48,IF(C187="52kg",52,IF(C187="57kg",57,IF(C187="63kg",63,IF(C187="70kg",70,IF(C187="70kg超",200))))))))</f>
        <v>0</v>
      </c>
    </row>
    <row r="186" spans="2:57" ht="14.25" thickBot="1">
      <c r="B186" s="290"/>
      <c r="C186" s="293"/>
      <c r="D186" s="252"/>
      <c r="E186" s="252"/>
      <c r="F186" s="253"/>
      <c r="G186" s="266"/>
      <c r="H186" s="267"/>
      <c r="I186" s="267"/>
      <c r="J186" s="268"/>
      <c r="K186" s="267"/>
      <c r="L186" s="267"/>
      <c r="M186" s="267"/>
      <c r="N186" s="268"/>
      <c r="O186" s="296"/>
      <c r="P186" s="296"/>
      <c r="Q186" s="251"/>
      <c r="R186" s="253"/>
      <c r="S186" s="299"/>
      <c r="T186" s="299"/>
      <c r="U186" s="299"/>
      <c r="V186" s="299"/>
      <c r="W186" s="299"/>
      <c r="X186" s="299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6"/>
      <c r="AJ186" s="223"/>
      <c r="AK186" s="224"/>
      <c r="AL186" s="224"/>
      <c r="AM186" s="224"/>
      <c r="BE186" s="1" t="str">
        <f>IF(AG187=0,"",IF(AG187-BE184&lt;0,1,IF(AG187-BE185&gt;0,1,"")))</f>
        <v/>
      </c>
    </row>
    <row r="187" spans="2:57">
      <c r="B187" s="290">
        <v>12</v>
      </c>
      <c r="C187" s="291"/>
      <c r="D187" s="246"/>
      <c r="E187" s="246"/>
      <c r="F187" s="247"/>
      <c r="G187" s="276"/>
      <c r="H187" s="277"/>
      <c r="I187" s="277"/>
      <c r="J187" s="278"/>
      <c r="K187" s="277"/>
      <c r="L187" s="277"/>
      <c r="M187" s="277"/>
      <c r="N187" s="278"/>
      <c r="O187" s="294"/>
      <c r="P187" s="294"/>
      <c r="Q187" s="294"/>
      <c r="R187" s="294"/>
      <c r="S187" s="297"/>
      <c r="T187" s="297"/>
      <c r="U187" s="297"/>
      <c r="V187" s="297"/>
      <c r="W187" s="297"/>
      <c r="X187" s="297"/>
      <c r="Y187" s="459"/>
      <c r="Z187" s="459"/>
      <c r="AA187" s="459"/>
      <c r="AB187" s="459"/>
      <c r="AC187" s="459"/>
      <c r="AD187" s="281"/>
      <c r="AE187" s="281"/>
      <c r="AF187" s="281"/>
      <c r="AG187" s="281"/>
      <c r="AH187" s="281"/>
      <c r="AI187" s="282"/>
      <c r="AJ187" s="223" t="str">
        <f>IF(C187=0,"",IF(BE186=1,"←再入力してください",""))</f>
        <v/>
      </c>
      <c r="AK187" s="224"/>
      <c r="AL187" s="224"/>
      <c r="AM187" s="224"/>
      <c r="BE187" s="1" t="b">
        <f>IF(C190="40kg",10,IF(C190="44kg",41,IF(C190="48kg",45,IF(C190="52kg",49,IF(C190="57kg",53,IF(C190="63kg",58,IF(C190="70kg",64,IF(C190="70kg超",71))))))))</f>
        <v>0</v>
      </c>
    </row>
    <row r="188" spans="2:57">
      <c r="B188" s="290"/>
      <c r="C188" s="292"/>
      <c r="D188" s="249"/>
      <c r="E188" s="249"/>
      <c r="F188" s="250"/>
      <c r="G188" s="287"/>
      <c r="H188" s="288"/>
      <c r="I188" s="288"/>
      <c r="J188" s="289"/>
      <c r="K188" s="288"/>
      <c r="L188" s="288"/>
      <c r="M188" s="288"/>
      <c r="N188" s="289"/>
      <c r="O188" s="295"/>
      <c r="P188" s="295"/>
      <c r="Q188" s="295"/>
      <c r="R188" s="295"/>
      <c r="S188" s="298"/>
      <c r="T188" s="298"/>
      <c r="U188" s="298"/>
      <c r="V188" s="298"/>
      <c r="W188" s="298"/>
      <c r="X188" s="298"/>
      <c r="Y188" s="460"/>
      <c r="Z188" s="460"/>
      <c r="AA188" s="460"/>
      <c r="AB188" s="460"/>
      <c r="AC188" s="460"/>
      <c r="AD188" s="283"/>
      <c r="AE188" s="283"/>
      <c r="AF188" s="283"/>
      <c r="AG188" s="283"/>
      <c r="AH188" s="283"/>
      <c r="AI188" s="284"/>
      <c r="AJ188" s="223"/>
      <c r="AK188" s="224"/>
      <c r="AL188" s="224"/>
      <c r="AM188" s="224"/>
      <c r="BE188" s="1" t="b">
        <f>IF(C190="40kg",40,IF(C190="44kg",44,IF(C190="48kg",48,IF(C190="52kg",52,IF(C190="57kg",57,IF(C190="63kg",63,IF(C190="70kg",70,IF(C190="70kg超",200))))))))</f>
        <v>0</v>
      </c>
    </row>
    <row r="189" spans="2:57" ht="14.25" thickBot="1">
      <c r="B189" s="290"/>
      <c r="C189" s="293"/>
      <c r="D189" s="252"/>
      <c r="E189" s="252"/>
      <c r="F189" s="253"/>
      <c r="G189" s="266"/>
      <c r="H189" s="267"/>
      <c r="I189" s="267"/>
      <c r="J189" s="268"/>
      <c r="K189" s="267"/>
      <c r="L189" s="267"/>
      <c r="M189" s="267"/>
      <c r="N189" s="268"/>
      <c r="O189" s="296"/>
      <c r="P189" s="296"/>
      <c r="Q189" s="296"/>
      <c r="R189" s="296"/>
      <c r="S189" s="299"/>
      <c r="T189" s="299"/>
      <c r="U189" s="299"/>
      <c r="V189" s="299"/>
      <c r="W189" s="299"/>
      <c r="X189" s="299"/>
      <c r="Y189" s="461"/>
      <c r="Z189" s="461"/>
      <c r="AA189" s="461"/>
      <c r="AB189" s="461"/>
      <c r="AC189" s="461"/>
      <c r="AD189" s="285"/>
      <c r="AE189" s="285"/>
      <c r="AF189" s="285"/>
      <c r="AG189" s="285"/>
      <c r="AH189" s="285"/>
      <c r="AI189" s="286"/>
      <c r="AJ189" s="223"/>
      <c r="AK189" s="224"/>
      <c r="AL189" s="224"/>
      <c r="AM189" s="224"/>
      <c r="BE189" s="1" t="str">
        <f>IF(AG190=0,"",IF(AG190-BE187&lt;0,1,IF(AG190-BE188&gt;0,1,"")))</f>
        <v/>
      </c>
    </row>
    <row r="190" spans="2:57">
      <c r="B190" s="290">
        <v>13</v>
      </c>
      <c r="C190" s="291"/>
      <c r="D190" s="246"/>
      <c r="E190" s="246"/>
      <c r="F190" s="247"/>
      <c r="G190" s="276"/>
      <c r="H190" s="277"/>
      <c r="I190" s="277"/>
      <c r="J190" s="278"/>
      <c r="K190" s="276"/>
      <c r="L190" s="277"/>
      <c r="M190" s="277"/>
      <c r="N190" s="278"/>
      <c r="O190" s="294"/>
      <c r="P190" s="294"/>
      <c r="Q190" s="245"/>
      <c r="R190" s="247"/>
      <c r="S190" s="297"/>
      <c r="T190" s="297"/>
      <c r="U190" s="297"/>
      <c r="V190" s="297"/>
      <c r="W190" s="297"/>
      <c r="X190" s="297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2"/>
      <c r="AJ190" s="223" t="str">
        <f>IF(C190=0,"",IF(BE189=1,"←再入力してください",""))</f>
        <v/>
      </c>
      <c r="AK190" s="224"/>
      <c r="AL190" s="224"/>
      <c r="AM190" s="224"/>
      <c r="BE190" s="1" t="b">
        <f>IF(C193="40kg",10,IF(C193="44kg",41,IF(C193="48kg",45,IF(C193="52kg",49,IF(C193="57kg",53,IF(C193="63kg",58,IF(C193="70kg",64,IF(C193="70kg超",71))))))))</f>
        <v>0</v>
      </c>
    </row>
    <row r="191" spans="2:57">
      <c r="B191" s="290"/>
      <c r="C191" s="292"/>
      <c r="D191" s="249"/>
      <c r="E191" s="249"/>
      <c r="F191" s="250"/>
      <c r="G191" s="287"/>
      <c r="H191" s="288"/>
      <c r="I191" s="288"/>
      <c r="J191" s="289"/>
      <c r="K191" s="288"/>
      <c r="L191" s="288"/>
      <c r="M191" s="288"/>
      <c r="N191" s="289"/>
      <c r="O191" s="295"/>
      <c r="P191" s="295"/>
      <c r="Q191" s="248"/>
      <c r="R191" s="250"/>
      <c r="S191" s="298"/>
      <c r="T191" s="298"/>
      <c r="U191" s="298"/>
      <c r="V191" s="298"/>
      <c r="W191" s="298"/>
      <c r="X191" s="298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4"/>
      <c r="AJ191" s="223"/>
      <c r="AK191" s="224"/>
      <c r="AL191" s="224"/>
      <c r="AM191" s="224"/>
      <c r="BE191" s="1" t="b">
        <f>IF(C193="40kg",40,IF(C193="44kg",44,IF(C193="48kg",48,IF(C193="52kg",52,IF(C193="57kg",57,IF(C193="63kg",63,IF(C193="70kg",70,IF(C193="70kg超",200))))))))</f>
        <v>0</v>
      </c>
    </row>
    <row r="192" spans="2:57" ht="14.25" thickBot="1">
      <c r="B192" s="290"/>
      <c r="C192" s="293"/>
      <c r="D192" s="252"/>
      <c r="E192" s="252"/>
      <c r="F192" s="253"/>
      <c r="G192" s="266"/>
      <c r="H192" s="267"/>
      <c r="I192" s="267"/>
      <c r="J192" s="268"/>
      <c r="K192" s="267"/>
      <c r="L192" s="267"/>
      <c r="M192" s="267"/>
      <c r="N192" s="268"/>
      <c r="O192" s="296"/>
      <c r="P192" s="296"/>
      <c r="Q192" s="251"/>
      <c r="R192" s="253"/>
      <c r="S192" s="299"/>
      <c r="T192" s="299"/>
      <c r="U192" s="299"/>
      <c r="V192" s="299"/>
      <c r="W192" s="299"/>
      <c r="X192" s="299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6"/>
      <c r="AJ192" s="223"/>
      <c r="AK192" s="224"/>
      <c r="AL192" s="224"/>
      <c r="AM192" s="224"/>
      <c r="BE192" s="1" t="str">
        <f>IF(AG193=0,"",IF(AG193-BE190&lt;0,1,IF(AG193-BE191&gt;0,1,"")))</f>
        <v/>
      </c>
    </row>
    <row r="193" spans="2:39">
      <c r="B193" s="290">
        <v>14</v>
      </c>
      <c r="C193" s="291"/>
      <c r="D193" s="246"/>
      <c r="E193" s="246"/>
      <c r="F193" s="247"/>
      <c r="G193" s="276"/>
      <c r="H193" s="277"/>
      <c r="I193" s="277"/>
      <c r="J193" s="278"/>
      <c r="K193" s="277"/>
      <c r="L193" s="277"/>
      <c r="M193" s="277"/>
      <c r="N193" s="278"/>
      <c r="O193" s="294"/>
      <c r="P193" s="294"/>
      <c r="Q193" s="245"/>
      <c r="R193" s="247"/>
      <c r="S193" s="297"/>
      <c r="T193" s="297"/>
      <c r="U193" s="297"/>
      <c r="V193" s="297"/>
      <c r="W193" s="297"/>
      <c r="X193" s="297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2"/>
      <c r="AJ193" s="223" t="str">
        <f>IF(C193=0,"",IF(BE192=1,"←再入力してください",""))</f>
        <v/>
      </c>
      <c r="AK193" s="224"/>
      <c r="AL193" s="224"/>
      <c r="AM193" s="224"/>
    </row>
    <row r="194" spans="2:39">
      <c r="B194" s="290"/>
      <c r="C194" s="292"/>
      <c r="D194" s="249"/>
      <c r="E194" s="249"/>
      <c r="F194" s="250"/>
      <c r="G194" s="287"/>
      <c r="H194" s="288"/>
      <c r="I194" s="288"/>
      <c r="J194" s="289"/>
      <c r="K194" s="288"/>
      <c r="L194" s="288"/>
      <c r="M194" s="288"/>
      <c r="N194" s="289"/>
      <c r="O194" s="295"/>
      <c r="P194" s="295"/>
      <c r="Q194" s="248"/>
      <c r="R194" s="250"/>
      <c r="S194" s="298"/>
      <c r="T194" s="298"/>
      <c r="U194" s="298"/>
      <c r="V194" s="298"/>
      <c r="W194" s="298"/>
      <c r="X194" s="298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4"/>
      <c r="AJ194" s="223"/>
      <c r="AK194" s="224"/>
      <c r="AL194" s="224"/>
      <c r="AM194" s="224"/>
    </row>
    <row r="195" spans="2:39" ht="14.25" thickBot="1">
      <c r="B195" s="290"/>
      <c r="C195" s="293"/>
      <c r="D195" s="252"/>
      <c r="E195" s="252"/>
      <c r="F195" s="253"/>
      <c r="G195" s="266"/>
      <c r="H195" s="267"/>
      <c r="I195" s="267"/>
      <c r="J195" s="268"/>
      <c r="K195" s="267"/>
      <c r="L195" s="267"/>
      <c r="M195" s="267"/>
      <c r="N195" s="268"/>
      <c r="O195" s="296"/>
      <c r="P195" s="296"/>
      <c r="Q195" s="251"/>
      <c r="R195" s="253"/>
      <c r="S195" s="299"/>
      <c r="T195" s="299"/>
      <c r="U195" s="299"/>
      <c r="V195" s="299"/>
      <c r="W195" s="299"/>
      <c r="X195" s="299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6"/>
      <c r="AJ195" s="223"/>
      <c r="AK195" s="224"/>
      <c r="AL195" s="224"/>
      <c r="AM195" s="224"/>
    </row>
    <row r="196" spans="2:39">
      <c r="AB196" s="1" t="s">
        <v>119</v>
      </c>
    </row>
  </sheetData>
  <mergeCells count="703">
    <mergeCell ref="T61:AE61"/>
    <mergeCell ref="C51:AI51"/>
    <mergeCell ref="C46:F48"/>
    <mergeCell ref="G46:J46"/>
    <mergeCell ref="K46:N46"/>
    <mergeCell ref="O46:P48"/>
    <mergeCell ref="Q46:R48"/>
    <mergeCell ref="C43:F45"/>
    <mergeCell ref="G43:J43"/>
    <mergeCell ref="K43:N43"/>
    <mergeCell ref="O43:P45"/>
    <mergeCell ref="Q43:R45"/>
    <mergeCell ref="S43:X45"/>
    <mergeCell ref="S46:X48"/>
    <mergeCell ref="Y43:AC45"/>
    <mergeCell ref="AD43:AF45"/>
    <mergeCell ref="O61:R61"/>
    <mergeCell ref="C53:AI53"/>
    <mergeCell ref="D55:AG55"/>
    <mergeCell ref="J57:K57"/>
    <mergeCell ref="M57:N57"/>
    <mergeCell ref="O59:R59"/>
    <mergeCell ref="BB28:BC28"/>
    <mergeCell ref="AL32:AO33"/>
    <mergeCell ref="AL31:AO31"/>
    <mergeCell ref="AL22:AN22"/>
    <mergeCell ref="AL23:AN24"/>
    <mergeCell ref="AU22:BA22"/>
    <mergeCell ref="AU23:BA24"/>
    <mergeCell ref="BB29:BC30"/>
    <mergeCell ref="AX28:BA30"/>
    <mergeCell ref="AP31:AT31"/>
    <mergeCell ref="AU31:AY31"/>
    <mergeCell ref="AZ31:BB31"/>
    <mergeCell ref="AP32:AT33"/>
    <mergeCell ref="AU32:AY33"/>
    <mergeCell ref="AZ32:BB33"/>
    <mergeCell ref="AP25:AX25"/>
    <mergeCell ref="AL25:AO25"/>
    <mergeCell ref="AL27:AR27"/>
    <mergeCell ref="AL28:AQ30"/>
    <mergeCell ref="AR28:AW30"/>
    <mergeCell ref="C24:J24"/>
    <mergeCell ref="C63:J63"/>
    <mergeCell ref="S76:X78"/>
    <mergeCell ref="Y76:AC78"/>
    <mergeCell ref="AD76:AF78"/>
    <mergeCell ref="AG76:AI78"/>
    <mergeCell ref="G77:J78"/>
    <mergeCell ref="K77:N78"/>
    <mergeCell ref="Y73:AC75"/>
    <mergeCell ref="AD73:AF75"/>
    <mergeCell ref="AG73:AI75"/>
    <mergeCell ref="G74:J75"/>
    <mergeCell ref="C76:F78"/>
    <mergeCell ref="G76:J76"/>
    <mergeCell ref="K76:N76"/>
    <mergeCell ref="O76:P78"/>
    <mergeCell ref="Q76:R78"/>
    <mergeCell ref="C73:F75"/>
    <mergeCell ref="G73:J73"/>
    <mergeCell ref="S73:X75"/>
    <mergeCell ref="S70:X72"/>
    <mergeCell ref="Y70:AC72"/>
    <mergeCell ref="AD70:AF72"/>
    <mergeCell ref="AG70:AI72"/>
    <mergeCell ref="C81:M81"/>
    <mergeCell ref="C150:M150"/>
    <mergeCell ref="K74:N75"/>
    <mergeCell ref="C70:F72"/>
    <mergeCell ref="G70:J70"/>
    <mergeCell ref="K70:N70"/>
    <mergeCell ref="O70:P72"/>
    <mergeCell ref="C85:F87"/>
    <mergeCell ref="G85:J85"/>
    <mergeCell ref="K85:N85"/>
    <mergeCell ref="O85:P87"/>
    <mergeCell ref="C91:F93"/>
    <mergeCell ref="G91:J91"/>
    <mergeCell ref="K91:N91"/>
    <mergeCell ref="O91:P93"/>
    <mergeCell ref="C97:F99"/>
    <mergeCell ref="G97:J97"/>
    <mergeCell ref="K97:N97"/>
    <mergeCell ref="O97:P99"/>
    <mergeCell ref="C103:F105"/>
    <mergeCell ref="G103:J103"/>
    <mergeCell ref="K103:N103"/>
    <mergeCell ref="O103:P105"/>
    <mergeCell ref="O121:P123"/>
    <mergeCell ref="AG67:AI69"/>
    <mergeCell ref="G68:J69"/>
    <mergeCell ref="K68:N69"/>
    <mergeCell ref="Q70:R72"/>
    <mergeCell ref="K73:N73"/>
    <mergeCell ref="O73:P75"/>
    <mergeCell ref="Q73:R75"/>
    <mergeCell ref="AD64:AF66"/>
    <mergeCell ref="G64:N64"/>
    <mergeCell ref="O64:P66"/>
    <mergeCell ref="Q64:R66"/>
    <mergeCell ref="S64:X66"/>
    <mergeCell ref="G71:J72"/>
    <mergeCell ref="K71:N72"/>
    <mergeCell ref="AF3:AH3"/>
    <mergeCell ref="O3:Q3"/>
    <mergeCell ref="C8:H8"/>
    <mergeCell ref="I8:J8"/>
    <mergeCell ref="C9:H10"/>
    <mergeCell ref="I9:J10"/>
    <mergeCell ref="W13:AB13"/>
    <mergeCell ref="AC13:AI13"/>
    <mergeCell ref="K8:N8"/>
    <mergeCell ref="K7:N7"/>
    <mergeCell ref="K6:N6"/>
    <mergeCell ref="Y12:AE12"/>
    <mergeCell ref="O6:AB7"/>
    <mergeCell ref="AC6:AI7"/>
    <mergeCell ref="S3:AA3"/>
    <mergeCell ref="E3:G3"/>
    <mergeCell ref="AG21:AI22"/>
    <mergeCell ref="Y19:AE19"/>
    <mergeCell ref="I20:N22"/>
    <mergeCell ref="C6:J6"/>
    <mergeCell ref="C7:J7"/>
    <mergeCell ref="C13:G15"/>
    <mergeCell ref="H13:J15"/>
    <mergeCell ref="K13:N15"/>
    <mergeCell ref="O13:V13"/>
    <mergeCell ref="O14:V15"/>
    <mergeCell ref="W14:AB15"/>
    <mergeCell ref="AC14:AI15"/>
    <mergeCell ref="P8:AB8"/>
    <mergeCell ref="AC8:AI10"/>
    <mergeCell ref="K9:N10"/>
    <mergeCell ref="O9:AB10"/>
    <mergeCell ref="C25:F27"/>
    <mergeCell ref="G25:N25"/>
    <mergeCell ref="O25:P27"/>
    <mergeCell ref="Q25:R27"/>
    <mergeCell ref="S25:X27"/>
    <mergeCell ref="Y25:AC27"/>
    <mergeCell ref="AD25:AF27"/>
    <mergeCell ref="AG25:AI27"/>
    <mergeCell ref="G26:J27"/>
    <mergeCell ref="K26:N27"/>
    <mergeCell ref="C28:F30"/>
    <mergeCell ref="G28:J28"/>
    <mergeCell ref="K28:N28"/>
    <mergeCell ref="O28:P30"/>
    <mergeCell ref="Q28:R30"/>
    <mergeCell ref="S28:X30"/>
    <mergeCell ref="Y28:AC30"/>
    <mergeCell ref="AD28:AF30"/>
    <mergeCell ref="AG28:AI30"/>
    <mergeCell ref="G29:J30"/>
    <mergeCell ref="K29:N30"/>
    <mergeCell ref="C31:F33"/>
    <mergeCell ref="G31:J31"/>
    <mergeCell ref="K31:N31"/>
    <mergeCell ref="O31:P33"/>
    <mergeCell ref="Q31:R33"/>
    <mergeCell ref="S31:X33"/>
    <mergeCell ref="Y31:AC33"/>
    <mergeCell ref="AD31:AF33"/>
    <mergeCell ref="AG31:AI33"/>
    <mergeCell ref="G32:J33"/>
    <mergeCell ref="K32:N33"/>
    <mergeCell ref="C34:F36"/>
    <mergeCell ref="G34:J34"/>
    <mergeCell ref="K34:N34"/>
    <mergeCell ref="O34:P36"/>
    <mergeCell ref="Q34:R36"/>
    <mergeCell ref="S34:X36"/>
    <mergeCell ref="Y34:AC36"/>
    <mergeCell ref="AD34:AF36"/>
    <mergeCell ref="AG34:AI36"/>
    <mergeCell ref="G35:J36"/>
    <mergeCell ref="K35:N36"/>
    <mergeCell ref="Q40:R42"/>
    <mergeCell ref="S40:X42"/>
    <mergeCell ref="Y40:AC42"/>
    <mergeCell ref="AD40:AF42"/>
    <mergeCell ref="AG40:AI42"/>
    <mergeCell ref="G41:J42"/>
    <mergeCell ref="K41:N42"/>
    <mergeCell ref="C37:F39"/>
    <mergeCell ref="G37:J37"/>
    <mergeCell ref="K37:N37"/>
    <mergeCell ref="O37:P39"/>
    <mergeCell ref="Q37:R39"/>
    <mergeCell ref="S37:X39"/>
    <mergeCell ref="Y37:AC39"/>
    <mergeCell ref="AD37:AF39"/>
    <mergeCell ref="AG37:AI39"/>
    <mergeCell ref="G38:J39"/>
    <mergeCell ref="K38:N39"/>
    <mergeCell ref="AG43:AI45"/>
    <mergeCell ref="G44:J45"/>
    <mergeCell ref="K44:N45"/>
    <mergeCell ref="AG46:AI48"/>
    <mergeCell ref="G47:J48"/>
    <mergeCell ref="K47:N48"/>
    <mergeCell ref="Y46:AC48"/>
    <mergeCell ref="AD46:AF48"/>
    <mergeCell ref="C16:J17"/>
    <mergeCell ref="K16:Q17"/>
    <mergeCell ref="R16:AI17"/>
    <mergeCell ref="C20:H22"/>
    <mergeCell ref="O20:R22"/>
    <mergeCell ref="S20:V20"/>
    <mergeCell ref="W20:AA20"/>
    <mergeCell ref="AB20:AF20"/>
    <mergeCell ref="AG20:AI20"/>
    <mergeCell ref="S21:V22"/>
    <mergeCell ref="W21:AA22"/>
    <mergeCell ref="AB21:AF22"/>
    <mergeCell ref="C40:F42"/>
    <mergeCell ref="G40:J40"/>
    <mergeCell ref="K40:N40"/>
    <mergeCell ref="O40:P42"/>
    <mergeCell ref="S59:AI59"/>
    <mergeCell ref="C82:F84"/>
    <mergeCell ref="G82:N82"/>
    <mergeCell ref="O82:P84"/>
    <mergeCell ref="Q82:R84"/>
    <mergeCell ref="S82:X84"/>
    <mergeCell ref="Y82:AC84"/>
    <mergeCell ref="AD82:AF84"/>
    <mergeCell ref="AG82:AI84"/>
    <mergeCell ref="G83:J84"/>
    <mergeCell ref="K83:N84"/>
    <mergeCell ref="AG64:AI66"/>
    <mergeCell ref="G65:J66"/>
    <mergeCell ref="K65:N66"/>
    <mergeCell ref="C67:F69"/>
    <mergeCell ref="G67:J67"/>
    <mergeCell ref="K67:N67"/>
    <mergeCell ref="O67:P69"/>
    <mergeCell ref="Q67:R69"/>
    <mergeCell ref="S67:X69"/>
    <mergeCell ref="C64:F66"/>
    <mergeCell ref="Y64:AC66"/>
    <mergeCell ref="Y67:AC69"/>
    <mergeCell ref="AD67:AF69"/>
    <mergeCell ref="Q85:R87"/>
    <mergeCell ref="S85:X87"/>
    <mergeCell ref="Y85:AC87"/>
    <mergeCell ref="AD85:AF87"/>
    <mergeCell ref="AG85:AI87"/>
    <mergeCell ref="G86:J87"/>
    <mergeCell ref="K86:N87"/>
    <mergeCell ref="C88:F90"/>
    <mergeCell ref="G88:J88"/>
    <mergeCell ref="K88:N88"/>
    <mergeCell ref="O88:P90"/>
    <mergeCell ref="Q88:R90"/>
    <mergeCell ref="S88:X90"/>
    <mergeCell ref="Y88:AC90"/>
    <mergeCell ref="AD88:AF90"/>
    <mergeCell ref="AG88:AI90"/>
    <mergeCell ref="G89:J90"/>
    <mergeCell ref="K89:N90"/>
    <mergeCell ref="Q91:R93"/>
    <mergeCell ref="S91:X93"/>
    <mergeCell ref="Y91:AC93"/>
    <mergeCell ref="AD91:AF93"/>
    <mergeCell ref="AG91:AI93"/>
    <mergeCell ref="G92:J93"/>
    <mergeCell ref="K92:N93"/>
    <mergeCell ref="C94:F96"/>
    <mergeCell ref="G94:J94"/>
    <mergeCell ref="K94:N94"/>
    <mergeCell ref="O94:P96"/>
    <mergeCell ref="Q94:R96"/>
    <mergeCell ref="S94:X96"/>
    <mergeCell ref="Y94:AC96"/>
    <mergeCell ref="AD94:AF96"/>
    <mergeCell ref="AG94:AI96"/>
    <mergeCell ref="G95:J96"/>
    <mergeCell ref="K95:N96"/>
    <mergeCell ref="Q97:R99"/>
    <mergeCell ref="S97:X99"/>
    <mergeCell ref="Y97:AC99"/>
    <mergeCell ref="AD97:AF99"/>
    <mergeCell ref="AG97:AI99"/>
    <mergeCell ref="G98:J99"/>
    <mergeCell ref="K98:N99"/>
    <mergeCell ref="C100:F102"/>
    <mergeCell ref="G100:J100"/>
    <mergeCell ref="K100:N100"/>
    <mergeCell ref="O100:P102"/>
    <mergeCell ref="Q100:R102"/>
    <mergeCell ref="S100:X102"/>
    <mergeCell ref="Y100:AC102"/>
    <mergeCell ref="AD100:AF102"/>
    <mergeCell ref="AG100:AI102"/>
    <mergeCell ref="G101:J102"/>
    <mergeCell ref="K101:N102"/>
    <mergeCell ref="Q103:R105"/>
    <mergeCell ref="S103:X105"/>
    <mergeCell ref="Y103:AC105"/>
    <mergeCell ref="AD103:AF105"/>
    <mergeCell ref="AG103:AI105"/>
    <mergeCell ref="G104:J105"/>
    <mergeCell ref="K104:N105"/>
    <mergeCell ref="C151:F153"/>
    <mergeCell ref="G151:N151"/>
    <mergeCell ref="O151:P153"/>
    <mergeCell ref="Q151:R153"/>
    <mergeCell ref="S151:X153"/>
    <mergeCell ref="Y151:AC153"/>
    <mergeCell ref="AD151:AF153"/>
    <mergeCell ref="AG151:AI153"/>
    <mergeCell ref="G152:J153"/>
    <mergeCell ref="K152:N153"/>
    <mergeCell ref="S106:X108"/>
    <mergeCell ref="Y106:AC108"/>
    <mergeCell ref="AD106:AF108"/>
    <mergeCell ref="AG106:AI108"/>
    <mergeCell ref="S109:X111"/>
    <mergeCell ref="Y109:AC111"/>
    <mergeCell ref="AD109:AF111"/>
    <mergeCell ref="C154:F156"/>
    <mergeCell ref="G154:J154"/>
    <mergeCell ref="K154:N154"/>
    <mergeCell ref="O154:P156"/>
    <mergeCell ref="Q154:R156"/>
    <mergeCell ref="S154:X156"/>
    <mergeCell ref="Y154:AC156"/>
    <mergeCell ref="AD154:AF156"/>
    <mergeCell ref="AG154:AI156"/>
    <mergeCell ref="G155:J156"/>
    <mergeCell ref="K155:N156"/>
    <mergeCell ref="C157:F159"/>
    <mergeCell ref="G157:J157"/>
    <mergeCell ref="K157:N157"/>
    <mergeCell ref="O157:P159"/>
    <mergeCell ref="Q157:R159"/>
    <mergeCell ref="S157:X159"/>
    <mergeCell ref="Y157:AC159"/>
    <mergeCell ref="AD157:AF159"/>
    <mergeCell ref="AG157:AI159"/>
    <mergeCell ref="G158:J159"/>
    <mergeCell ref="K158:N159"/>
    <mergeCell ref="C160:F162"/>
    <mergeCell ref="G160:J160"/>
    <mergeCell ref="K160:N160"/>
    <mergeCell ref="O160:P162"/>
    <mergeCell ref="Q160:R162"/>
    <mergeCell ref="S160:X162"/>
    <mergeCell ref="Y160:AC162"/>
    <mergeCell ref="AD160:AF162"/>
    <mergeCell ref="AG160:AI162"/>
    <mergeCell ref="G161:J162"/>
    <mergeCell ref="K161:N162"/>
    <mergeCell ref="C166:F168"/>
    <mergeCell ref="G166:J166"/>
    <mergeCell ref="K166:N166"/>
    <mergeCell ref="O166:P168"/>
    <mergeCell ref="Q166:R168"/>
    <mergeCell ref="C163:F165"/>
    <mergeCell ref="G163:J163"/>
    <mergeCell ref="K163:N163"/>
    <mergeCell ref="O163:P165"/>
    <mergeCell ref="Q163:R165"/>
    <mergeCell ref="C172:F174"/>
    <mergeCell ref="G172:J172"/>
    <mergeCell ref="K172:N172"/>
    <mergeCell ref="O172:P174"/>
    <mergeCell ref="Q172:R174"/>
    <mergeCell ref="C169:F171"/>
    <mergeCell ref="G169:J169"/>
    <mergeCell ref="AL21:AQ21"/>
    <mergeCell ref="S172:X174"/>
    <mergeCell ref="Y172:AC174"/>
    <mergeCell ref="AD172:AF174"/>
    <mergeCell ref="AG172:AI174"/>
    <mergeCell ref="AO22:AT22"/>
    <mergeCell ref="Y169:AC171"/>
    <mergeCell ref="AD169:AF171"/>
    <mergeCell ref="K169:N169"/>
    <mergeCell ref="O169:P171"/>
    <mergeCell ref="Q169:R171"/>
    <mergeCell ref="S169:X171"/>
    <mergeCell ref="S166:X168"/>
    <mergeCell ref="Y166:AC168"/>
    <mergeCell ref="AG169:AI171"/>
    <mergeCell ref="AO23:AT24"/>
    <mergeCell ref="G173:J174"/>
    <mergeCell ref="K173:N174"/>
    <mergeCell ref="G170:J171"/>
    <mergeCell ref="K170:N171"/>
    <mergeCell ref="AD166:AF168"/>
    <mergeCell ref="AG166:AI168"/>
    <mergeCell ref="G167:J168"/>
    <mergeCell ref="K167:N168"/>
    <mergeCell ref="Y163:AC165"/>
    <mergeCell ref="AD163:AF165"/>
    <mergeCell ref="AG163:AI165"/>
    <mergeCell ref="G164:J165"/>
    <mergeCell ref="K164:N165"/>
    <mergeCell ref="S163:X165"/>
    <mergeCell ref="B160:B162"/>
    <mergeCell ref="B163:B165"/>
    <mergeCell ref="B166:B168"/>
    <mergeCell ref="B169:B171"/>
    <mergeCell ref="B172:B174"/>
    <mergeCell ref="B85:B87"/>
    <mergeCell ref="B88:B90"/>
    <mergeCell ref="B91:B93"/>
    <mergeCell ref="B94:B96"/>
    <mergeCell ref="B97:B99"/>
    <mergeCell ref="B100:B102"/>
    <mergeCell ref="B103:B105"/>
    <mergeCell ref="B154:B156"/>
    <mergeCell ref="B157:B159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C106:F108"/>
    <mergeCell ref="G106:J106"/>
    <mergeCell ref="K106:N106"/>
    <mergeCell ref="O106:P108"/>
    <mergeCell ref="Q106:R108"/>
    <mergeCell ref="G107:J108"/>
    <mergeCell ref="K107:N108"/>
    <mergeCell ref="C109:F111"/>
    <mergeCell ref="G109:J109"/>
    <mergeCell ref="K109:N109"/>
    <mergeCell ref="O109:P111"/>
    <mergeCell ref="Q109:R111"/>
    <mergeCell ref="C115:F117"/>
    <mergeCell ref="G115:J115"/>
    <mergeCell ref="K115:N115"/>
    <mergeCell ref="O115:P117"/>
    <mergeCell ref="Q115:R117"/>
    <mergeCell ref="C121:F123"/>
    <mergeCell ref="G121:J121"/>
    <mergeCell ref="K121:N121"/>
    <mergeCell ref="AG109:AI111"/>
    <mergeCell ref="G110:J111"/>
    <mergeCell ref="K110:N111"/>
    <mergeCell ref="C112:F114"/>
    <mergeCell ref="G112:J112"/>
    <mergeCell ref="K112:N112"/>
    <mergeCell ref="O112:P114"/>
    <mergeCell ref="Q112:R114"/>
    <mergeCell ref="S112:X114"/>
    <mergeCell ref="Y112:AC114"/>
    <mergeCell ref="AD112:AF114"/>
    <mergeCell ref="AG112:AI114"/>
    <mergeCell ref="G113:J114"/>
    <mergeCell ref="K113:N114"/>
    <mergeCell ref="S115:X117"/>
    <mergeCell ref="Y115:AC117"/>
    <mergeCell ref="AD115:AF117"/>
    <mergeCell ref="AG115:AI117"/>
    <mergeCell ref="G116:J117"/>
    <mergeCell ref="K116:N117"/>
    <mergeCell ref="C118:F120"/>
    <mergeCell ref="G118:J118"/>
    <mergeCell ref="K118:N118"/>
    <mergeCell ref="O118:P120"/>
    <mergeCell ref="Q118:R120"/>
    <mergeCell ref="S118:X120"/>
    <mergeCell ref="Y118:AC120"/>
    <mergeCell ref="AD118:AF120"/>
    <mergeCell ref="AG118:AI120"/>
    <mergeCell ref="G119:J120"/>
    <mergeCell ref="K119:N120"/>
    <mergeCell ref="Q121:R123"/>
    <mergeCell ref="S121:X123"/>
    <mergeCell ref="Y121:AC123"/>
    <mergeCell ref="AD121:AF123"/>
    <mergeCell ref="AG121:AI123"/>
    <mergeCell ref="G122:J123"/>
    <mergeCell ref="K122:N123"/>
    <mergeCell ref="C124:F126"/>
    <mergeCell ref="G124:J124"/>
    <mergeCell ref="K124:N124"/>
    <mergeCell ref="O124:P126"/>
    <mergeCell ref="Q124:R126"/>
    <mergeCell ref="S124:X126"/>
    <mergeCell ref="Y124:AC126"/>
    <mergeCell ref="AD124:AF126"/>
    <mergeCell ref="AG124:AI126"/>
    <mergeCell ref="G125:J126"/>
    <mergeCell ref="K125:N126"/>
    <mergeCell ref="C127:F129"/>
    <mergeCell ref="G127:J127"/>
    <mergeCell ref="K127:N127"/>
    <mergeCell ref="O127:P129"/>
    <mergeCell ref="Q127:R129"/>
    <mergeCell ref="S127:X129"/>
    <mergeCell ref="Y127:AC129"/>
    <mergeCell ref="AD127:AF129"/>
    <mergeCell ref="AG127:AI129"/>
    <mergeCell ref="G128:J129"/>
    <mergeCell ref="K128:N129"/>
    <mergeCell ref="C130:F132"/>
    <mergeCell ref="G130:J130"/>
    <mergeCell ref="K130:N130"/>
    <mergeCell ref="O130:P132"/>
    <mergeCell ref="Q130:R132"/>
    <mergeCell ref="S130:X132"/>
    <mergeCell ref="Y130:AC132"/>
    <mergeCell ref="AD130:AF132"/>
    <mergeCell ref="AG130:AI132"/>
    <mergeCell ref="G131:J132"/>
    <mergeCell ref="K131:N132"/>
    <mergeCell ref="C133:F135"/>
    <mergeCell ref="G133:J133"/>
    <mergeCell ref="K133:N133"/>
    <mergeCell ref="O133:P135"/>
    <mergeCell ref="Q133:R135"/>
    <mergeCell ref="S133:X135"/>
    <mergeCell ref="Y133:AC135"/>
    <mergeCell ref="AD133:AF135"/>
    <mergeCell ref="AG133:AI135"/>
    <mergeCell ref="G134:J135"/>
    <mergeCell ref="K134:N135"/>
    <mergeCell ref="C136:F138"/>
    <mergeCell ref="G136:J136"/>
    <mergeCell ref="K136:N136"/>
    <mergeCell ref="O136:P138"/>
    <mergeCell ref="Q136:R138"/>
    <mergeCell ref="S136:X138"/>
    <mergeCell ref="Y136:AC138"/>
    <mergeCell ref="AD136:AF138"/>
    <mergeCell ref="AG136:AI138"/>
    <mergeCell ref="G137:J138"/>
    <mergeCell ref="K137:N138"/>
    <mergeCell ref="C139:F141"/>
    <mergeCell ref="G139:J139"/>
    <mergeCell ref="K139:N139"/>
    <mergeCell ref="O139:P141"/>
    <mergeCell ref="Q139:R141"/>
    <mergeCell ref="S139:X141"/>
    <mergeCell ref="Y139:AC141"/>
    <mergeCell ref="AD139:AF141"/>
    <mergeCell ref="AG139:AI141"/>
    <mergeCell ref="G140:J141"/>
    <mergeCell ref="K140:N141"/>
    <mergeCell ref="C142:F144"/>
    <mergeCell ref="G142:J142"/>
    <mergeCell ref="K142:N142"/>
    <mergeCell ref="O142:P144"/>
    <mergeCell ref="Q142:R144"/>
    <mergeCell ref="S142:X144"/>
    <mergeCell ref="Y142:AC144"/>
    <mergeCell ref="AD142:AF144"/>
    <mergeCell ref="AG142:AI144"/>
    <mergeCell ref="G143:J144"/>
    <mergeCell ref="K143:N144"/>
    <mergeCell ref="C145:F147"/>
    <mergeCell ref="G145:J145"/>
    <mergeCell ref="K145:N145"/>
    <mergeCell ref="O145:P147"/>
    <mergeCell ref="Q145:R147"/>
    <mergeCell ref="S145:X147"/>
    <mergeCell ref="Y145:AC147"/>
    <mergeCell ref="AD145:AF147"/>
    <mergeCell ref="AG145:AI147"/>
    <mergeCell ref="G146:J147"/>
    <mergeCell ref="K146:N147"/>
    <mergeCell ref="B175:B177"/>
    <mergeCell ref="B178:B180"/>
    <mergeCell ref="B181:B183"/>
    <mergeCell ref="B184:B186"/>
    <mergeCell ref="B187:B189"/>
    <mergeCell ref="B190:B192"/>
    <mergeCell ref="B193:B195"/>
    <mergeCell ref="C175:F177"/>
    <mergeCell ref="G175:J175"/>
    <mergeCell ref="C178:F180"/>
    <mergeCell ref="G178:J178"/>
    <mergeCell ref="C181:F183"/>
    <mergeCell ref="G181:J181"/>
    <mergeCell ref="C184:F186"/>
    <mergeCell ref="G184:J184"/>
    <mergeCell ref="C187:F189"/>
    <mergeCell ref="G187:J187"/>
    <mergeCell ref="C190:F192"/>
    <mergeCell ref="G190:J190"/>
    <mergeCell ref="C193:F195"/>
    <mergeCell ref="G193:J193"/>
    <mergeCell ref="G188:J189"/>
    <mergeCell ref="G194:J195"/>
    <mergeCell ref="K175:N175"/>
    <mergeCell ref="O175:P177"/>
    <mergeCell ref="Q175:R177"/>
    <mergeCell ref="S175:X177"/>
    <mergeCell ref="Y175:AC177"/>
    <mergeCell ref="AD175:AF177"/>
    <mergeCell ref="AG175:AI177"/>
    <mergeCell ref="G176:J177"/>
    <mergeCell ref="K176:N177"/>
    <mergeCell ref="AG181:AI183"/>
    <mergeCell ref="G182:J183"/>
    <mergeCell ref="K182:N183"/>
    <mergeCell ref="K178:N178"/>
    <mergeCell ref="O178:P180"/>
    <mergeCell ref="Q178:R180"/>
    <mergeCell ref="S178:X180"/>
    <mergeCell ref="Y178:AC180"/>
    <mergeCell ref="AD178:AF180"/>
    <mergeCell ref="AG178:AI180"/>
    <mergeCell ref="G179:J180"/>
    <mergeCell ref="K179:N180"/>
    <mergeCell ref="AG190:AI192"/>
    <mergeCell ref="G191:J192"/>
    <mergeCell ref="K191:N192"/>
    <mergeCell ref="K188:N189"/>
    <mergeCell ref="K184:N184"/>
    <mergeCell ref="O184:P186"/>
    <mergeCell ref="Q184:R186"/>
    <mergeCell ref="S184:X186"/>
    <mergeCell ref="Y184:AC186"/>
    <mergeCell ref="AD184:AF186"/>
    <mergeCell ref="AG184:AI186"/>
    <mergeCell ref="G185:J186"/>
    <mergeCell ref="K185:N186"/>
    <mergeCell ref="Q181:R183"/>
    <mergeCell ref="S181:X183"/>
    <mergeCell ref="K194:N195"/>
    <mergeCell ref="K190:N190"/>
    <mergeCell ref="O190:P192"/>
    <mergeCell ref="Q190:R192"/>
    <mergeCell ref="S190:X192"/>
    <mergeCell ref="Y190:AC192"/>
    <mergeCell ref="AD190:AF192"/>
    <mergeCell ref="Y181:AC183"/>
    <mergeCell ref="AD181:AF183"/>
    <mergeCell ref="AJ103:AM105"/>
    <mergeCell ref="AJ106:AM108"/>
    <mergeCell ref="AM45:AO45"/>
    <mergeCell ref="AP45:AR45"/>
    <mergeCell ref="AS45:AU45"/>
    <mergeCell ref="AM44:AO44"/>
    <mergeCell ref="AP44:AR44"/>
    <mergeCell ref="AS44:AU44"/>
    <mergeCell ref="K193:N193"/>
    <mergeCell ref="O193:P195"/>
    <mergeCell ref="Q193:R195"/>
    <mergeCell ref="S193:X195"/>
    <mergeCell ref="Y193:AC195"/>
    <mergeCell ref="AD193:AF195"/>
    <mergeCell ref="AG193:AI195"/>
    <mergeCell ref="K187:N187"/>
    <mergeCell ref="O187:P189"/>
    <mergeCell ref="Q187:R189"/>
    <mergeCell ref="S187:X189"/>
    <mergeCell ref="Y187:AC189"/>
    <mergeCell ref="AD187:AF189"/>
    <mergeCell ref="AG187:AI189"/>
    <mergeCell ref="K181:N181"/>
    <mergeCell ref="O181:P183"/>
    <mergeCell ref="AJ193:AM195"/>
    <mergeCell ref="AJ136:AM138"/>
    <mergeCell ref="AJ139:AM141"/>
    <mergeCell ref="AJ142:AM144"/>
    <mergeCell ref="AJ145:AM147"/>
    <mergeCell ref="AJ154:AM156"/>
    <mergeCell ref="AJ157:AM159"/>
    <mergeCell ref="AJ160:AM162"/>
    <mergeCell ref="AJ163:AM165"/>
    <mergeCell ref="AJ166:AM168"/>
    <mergeCell ref="F57:H57"/>
    <mergeCell ref="AJ169:AM171"/>
    <mergeCell ref="AJ172:AM174"/>
    <mergeCell ref="AJ175:AM177"/>
    <mergeCell ref="AJ178:AM180"/>
    <mergeCell ref="AJ181:AM183"/>
    <mergeCell ref="AJ184:AM186"/>
    <mergeCell ref="AJ187:AM189"/>
    <mergeCell ref="AJ190:AM192"/>
    <mergeCell ref="AJ109:AM111"/>
    <mergeCell ref="AJ112:AM114"/>
    <mergeCell ref="AJ115:AM117"/>
    <mergeCell ref="AJ118:AM120"/>
    <mergeCell ref="AJ121:AM123"/>
    <mergeCell ref="AJ124:AM126"/>
    <mergeCell ref="AJ127:AM129"/>
    <mergeCell ref="AJ130:AM132"/>
    <mergeCell ref="AJ133:AM135"/>
    <mergeCell ref="AJ85:AM87"/>
    <mergeCell ref="AJ88:AM90"/>
    <mergeCell ref="AJ91:AM93"/>
    <mergeCell ref="AJ94:AM96"/>
    <mergeCell ref="AJ97:AM99"/>
    <mergeCell ref="AJ100:AM102"/>
  </mergeCells>
  <phoneticPr fontId="2"/>
  <conditionalFormatting sqref="AH85:AI147 AH154:AI195">
    <cfRule type="cellIs" dxfId="11" priority="7" operator="equal">
      <formula>0</formula>
    </cfRule>
    <cfRule type="cellIs" dxfId="10" priority="8" operator="greaterThan">
      <formula>BF86</formula>
    </cfRule>
    <cfRule type="cellIs" dxfId="9" priority="9" operator="lessThan">
      <formula>BF85</formula>
    </cfRule>
  </conditionalFormatting>
  <conditionalFormatting sqref="AG85:AG147 AG154:AG195">
    <cfRule type="cellIs" dxfId="8" priority="64" operator="equal">
      <formula>0</formula>
    </cfRule>
    <cfRule type="cellIs" dxfId="7" priority="65" operator="greaterThan">
      <formula>BE83</formula>
    </cfRule>
    <cfRule type="cellIs" dxfId="6" priority="66" operator="lessThan">
      <formula>BE82</formula>
    </cfRule>
  </conditionalFormatting>
  <dataValidations count="10">
    <dataValidation type="list" allowBlank="1" showInputMessage="1" showErrorMessage="1" sqref="O28:P48 O154:P195 O67:P78 O85:P147">
      <formula1>"1,2,3"</formula1>
    </dataValidation>
    <dataValidation type="list" allowBlank="1" showInputMessage="1" showErrorMessage="1" sqref="Q28:R48 Q154:R195 Q67:R78 Q85:R147">
      <formula1>"初,1,無"</formula1>
    </dataValidation>
    <dataValidation type="list" allowBlank="1" showInputMessage="1" showErrorMessage="1" sqref="AR28:AW30 I20:N22">
      <formula1>"外部コーチ 有,内部コーチ 有,無"</formula1>
    </dataValidation>
    <dataValidation type="list" allowBlank="1" showInputMessage="1" showErrorMessage="1" sqref="AF3:AH3">
      <formula1>"春季大会,総合体育大会,新人大会"</formula1>
    </dataValidation>
    <dataValidation type="list" allowBlank="1" showInputMessage="1" showErrorMessage="1" sqref="C85:F147">
      <formula1>"50kg,55kg,60kg,66kg,73kg,81kg,90kg,90kg超"</formula1>
    </dataValidation>
    <dataValidation type="list" allowBlank="1" showInputMessage="1" showErrorMessage="1" sqref="AZ32:BB33 AG21:AI22">
      <formula1>"Ａ,Ｂ,Ｃ,準,無"</formula1>
    </dataValidation>
    <dataValidation type="list" allowBlank="1" showInputMessage="1" showErrorMessage="1" sqref="J57:K57">
      <formula1>"４,５,６,７,８,９,１０,１１"</formula1>
    </dataValidation>
    <dataValidation type="list" allowBlank="1" showInputMessage="1" showErrorMessage="1" sqref="M57:N57">
      <formula1>"１,２,３,４,,５,６,７,８,９,１０,１１,１２,１３,１４,１５,１６,１７,１８,１９,２０,２１,２２,２３,２４,２５,２６,２７,２８,２９,３０,３１"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C154:F195">
      <formula1>"40kg,44kg,48kg,52kg,57kg,63kg,70kg,70kg超"</formula1>
    </dataValidation>
    <dataValidation type="list" allowBlank="1" showInputMessage="1" showErrorMessage="1" sqref="S3:AA3">
      <formula1>$BE$3:$BE$25</formula1>
    </dataValidation>
  </dataValidations>
  <pageMargins left="0.7" right="0.7" top="0.75" bottom="0.75" header="0.3" footer="0.3"/>
  <pageSetup paperSize="9" scale="93" orientation="portrait" r:id="rId1"/>
  <rowBreaks count="2" manualBreakCount="2">
    <brk id="62" max="16383" man="1"/>
    <brk id="149" max="16383" man="1"/>
  </rowBreaks>
  <colBreaks count="1" manualBreakCount="1">
    <brk id="36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J30"/>
  <sheetViews>
    <sheetView showGridLines="0" view="pageBreakPreview" zoomScaleNormal="100" zoomScaleSheetLayoutView="100" workbookViewId="0">
      <selection activeCell="C3" sqref="C3:AB3"/>
    </sheetView>
  </sheetViews>
  <sheetFormatPr defaultRowHeight="13.5"/>
  <cols>
    <col min="1" max="74" width="2.625" style="123" customWidth="1"/>
    <col min="75" max="16384" width="9" style="123"/>
  </cols>
  <sheetData>
    <row r="1" spans="2:62" ht="110.25" customHeight="1">
      <c r="B1" s="500" t="s">
        <v>168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  <c r="BE1" s="500"/>
      <c r="BF1" s="500"/>
      <c r="BG1" s="500"/>
      <c r="BH1" s="500"/>
      <c r="BI1" s="500"/>
      <c r="BJ1" s="500"/>
    </row>
    <row r="2" spans="2:62" ht="1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</row>
    <row r="3" spans="2:62" ht="30.75" customHeight="1">
      <c r="C3" s="506" t="s">
        <v>169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</row>
    <row r="4" spans="2:62">
      <c r="L4" s="123" t="s">
        <v>170</v>
      </c>
    </row>
    <row r="5" spans="2:62" ht="31.5" thickBot="1">
      <c r="C5" s="124" t="s">
        <v>171</v>
      </c>
      <c r="R5" s="124" t="s">
        <v>172</v>
      </c>
      <c r="AG5" s="124" t="s">
        <v>173</v>
      </c>
      <c r="AV5" s="124" t="s">
        <v>174</v>
      </c>
    </row>
    <row r="6" spans="2:62" ht="24" customHeight="1">
      <c r="B6" s="501" t="s">
        <v>175</v>
      </c>
      <c r="C6" s="489">
        <f>入力ｼｰﾄ!W14</f>
        <v>0</v>
      </c>
      <c r="D6" s="490"/>
      <c r="E6" s="490"/>
      <c r="F6" s="490"/>
      <c r="G6" s="490"/>
      <c r="H6" s="505"/>
      <c r="I6" s="490">
        <f>入力ｼｰﾄ!AC14</f>
        <v>0</v>
      </c>
      <c r="J6" s="490"/>
      <c r="K6" s="490"/>
      <c r="L6" s="490"/>
      <c r="M6" s="490"/>
      <c r="N6" s="490"/>
      <c r="O6" s="505"/>
      <c r="P6" s="133"/>
      <c r="Q6" s="501" t="s">
        <v>175</v>
      </c>
      <c r="R6" s="489">
        <f>入力ｼｰﾄ!AO23</f>
        <v>0</v>
      </c>
      <c r="S6" s="490"/>
      <c r="T6" s="490"/>
      <c r="U6" s="490"/>
      <c r="V6" s="490"/>
      <c r="W6" s="504"/>
      <c r="X6" s="490">
        <f>入力ｼｰﾄ!AU23</f>
        <v>0</v>
      </c>
      <c r="Y6" s="490"/>
      <c r="Z6" s="490"/>
      <c r="AA6" s="490"/>
      <c r="AB6" s="490"/>
      <c r="AC6" s="490"/>
      <c r="AD6" s="505"/>
      <c r="AE6" s="133"/>
      <c r="AF6" s="501" t="s">
        <v>175</v>
      </c>
      <c r="AG6" s="489">
        <f>入力ｼｰﾄ!W14</f>
        <v>0</v>
      </c>
      <c r="AH6" s="490"/>
      <c r="AI6" s="490"/>
      <c r="AJ6" s="490"/>
      <c r="AK6" s="490"/>
      <c r="AL6" s="504"/>
      <c r="AM6" s="490">
        <f>入力ｼｰﾄ!AC14</f>
        <v>0</v>
      </c>
      <c r="AN6" s="490"/>
      <c r="AO6" s="490"/>
      <c r="AP6" s="490"/>
      <c r="AQ6" s="490"/>
      <c r="AR6" s="490"/>
      <c r="AS6" s="505"/>
      <c r="AT6" s="133"/>
      <c r="AU6" s="501" t="s">
        <v>175</v>
      </c>
      <c r="AV6" s="489">
        <f>入力ｼｰﾄ!AO23</f>
        <v>0</v>
      </c>
      <c r="AW6" s="490"/>
      <c r="AX6" s="490"/>
      <c r="AY6" s="490"/>
      <c r="AZ6" s="490"/>
      <c r="BA6" s="504"/>
      <c r="BB6" s="490">
        <f>入力ｼｰﾄ!AU23</f>
        <v>0</v>
      </c>
      <c r="BC6" s="490"/>
      <c r="BD6" s="490"/>
      <c r="BE6" s="490"/>
      <c r="BF6" s="490"/>
      <c r="BG6" s="490"/>
      <c r="BH6" s="505"/>
    </row>
    <row r="7" spans="2:62" ht="24" customHeight="1" thickBot="1">
      <c r="B7" s="502"/>
      <c r="C7" s="494"/>
      <c r="D7" s="485"/>
      <c r="E7" s="485"/>
      <c r="F7" s="485"/>
      <c r="G7" s="485"/>
      <c r="H7" s="488"/>
      <c r="I7" s="485"/>
      <c r="J7" s="485"/>
      <c r="K7" s="485"/>
      <c r="L7" s="485"/>
      <c r="M7" s="485"/>
      <c r="N7" s="485"/>
      <c r="O7" s="488"/>
      <c r="P7" s="133"/>
      <c r="Q7" s="502"/>
      <c r="R7" s="494"/>
      <c r="S7" s="485"/>
      <c r="T7" s="485"/>
      <c r="U7" s="485"/>
      <c r="V7" s="485"/>
      <c r="W7" s="486"/>
      <c r="X7" s="485"/>
      <c r="Y7" s="485"/>
      <c r="Z7" s="485"/>
      <c r="AA7" s="485"/>
      <c r="AB7" s="485"/>
      <c r="AC7" s="485"/>
      <c r="AD7" s="488"/>
      <c r="AE7" s="133"/>
      <c r="AF7" s="502"/>
      <c r="AG7" s="494"/>
      <c r="AH7" s="485"/>
      <c r="AI7" s="485"/>
      <c r="AJ7" s="485"/>
      <c r="AK7" s="485"/>
      <c r="AL7" s="486"/>
      <c r="AM7" s="485"/>
      <c r="AN7" s="485"/>
      <c r="AO7" s="485"/>
      <c r="AP7" s="485"/>
      <c r="AQ7" s="485"/>
      <c r="AR7" s="485"/>
      <c r="AS7" s="488"/>
      <c r="AT7" s="133"/>
      <c r="AU7" s="502"/>
      <c r="AV7" s="494"/>
      <c r="AW7" s="485"/>
      <c r="AX7" s="485"/>
      <c r="AY7" s="485"/>
      <c r="AZ7" s="485"/>
      <c r="BA7" s="486"/>
      <c r="BB7" s="485"/>
      <c r="BC7" s="485"/>
      <c r="BD7" s="485"/>
      <c r="BE7" s="485"/>
      <c r="BF7" s="485"/>
      <c r="BG7" s="485"/>
      <c r="BH7" s="488"/>
    </row>
    <row r="8" spans="2:62" ht="24" customHeight="1">
      <c r="B8" s="503" t="s">
        <v>176</v>
      </c>
      <c r="C8" s="489">
        <f>入力ｼｰﾄ!W21</f>
        <v>0</v>
      </c>
      <c r="D8" s="490"/>
      <c r="E8" s="490"/>
      <c r="F8" s="490"/>
      <c r="G8" s="504"/>
      <c r="H8" s="490">
        <f>入力ｼｰﾄ!AB21</f>
        <v>0</v>
      </c>
      <c r="I8" s="490"/>
      <c r="J8" s="490"/>
      <c r="K8" s="490"/>
      <c r="L8" s="505"/>
      <c r="M8" s="151"/>
      <c r="N8" s="151"/>
      <c r="O8" s="151"/>
      <c r="P8" s="151"/>
      <c r="Q8" s="503" t="s">
        <v>176</v>
      </c>
      <c r="R8" s="489">
        <f>入力ｼｰﾄ!AP32</f>
        <v>0</v>
      </c>
      <c r="S8" s="490"/>
      <c r="T8" s="490"/>
      <c r="U8" s="490"/>
      <c r="V8" s="504"/>
      <c r="W8" s="490">
        <f>入力ｼｰﾄ!AU32</f>
        <v>0</v>
      </c>
      <c r="X8" s="490"/>
      <c r="Y8" s="490"/>
      <c r="Z8" s="490"/>
      <c r="AA8" s="505"/>
      <c r="AB8" s="126"/>
      <c r="AC8" s="126"/>
      <c r="AD8" s="126"/>
      <c r="AE8" s="126"/>
      <c r="AF8" s="503" t="s">
        <v>176</v>
      </c>
      <c r="AG8" s="489">
        <f>入力ｼｰﾄ!W21</f>
        <v>0</v>
      </c>
      <c r="AH8" s="490"/>
      <c r="AI8" s="490"/>
      <c r="AJ8" s="490"/>
      <c r="AK8" s="504"/>
      <c r="AL8" s="490">
        <f>入力ｼｰﾄ!AB21</f>
        <v>0</v>
      </c>
      <c r="AM8" s="490"/>
      <c r="AN8" s="490"/>
      <c r="AO8" s="490"/>
      <c r="AP8" s="505"/>
      <c r="AQ8" s="126"/>
      <c r="AR8" s="126"/>
      <c r="AS8" s="126"/>
      <c r="AT8" s="126"/>
      <c r="AU8" s="503" t="s">
        <v>176</v>
      </c>
      <c r="AV8" s="489">
        <f>入力ｼｰﾄ!AP32</f>
        <v>0</v>
      </c>
      <c r="AW8" s="490"/>
      <c r="AX8" s="490"/>
      <c r="AY8" s="490"/>
      <c r="AZ8" s="504"/>
      <c r="BA8" s="490">
        <f>入力ｼｰﾄ!AU32</f>
        <v>0</v>
      </c>
      <c r="BB8" s="490"/>
      <c r="BC8" s="490"/>
      <c r="BD8" s="490"/>
      <c r="BE8" s="505"/>
      <c r="BF8" s="126"/>
      <c r="BG8" s="126"/>
      <c r="BH8" s="126"/>
    </row>
    <row r="9" spans="2:62" ht="24" customHeight="1" thickBot="1">
      <c r="B9" s="502"/>
      <c r="C9" s="494"/>
      <c r="D9" s="485"/>
      <c r="E9" s="485"/>
      <c r="F9" s="485"/>
      <c r="G9" s="486"/>
      <c r="H9" s="485"/>
      <c r="I9" s="485"/>
      <c r="J9" s="485"/>
      <c r="K9" s="485"/>
      <c r="L9" s="488"/>
      <c r="M9" s="151"/>
      <c r="N9" s="151"/>
      <c r="O9" s="151"/>
      <c r="P9" s="151"/>
      <c r="Q9" s="502"/>
      <c r="R9" s="494"/>
      <c r="S9" s="485"/>
      <c r="T9" s="485"/>
      <c r="U9" s="485"/>
      <c r="V9" s="486"/>
      <c r="W9" s="485"/>
      <c r="X9" s="485"/>
      <c r="Y9" s="485"/>
      <c r="Z9" s="485"/>
      <c r="AA9" s="488"/>
      <c r="AB9" s="126"/>
      <c r="AC9" s="126"/>
      <c r="AD9" s="126"/>
      <c r="AE9" s="126"/>
      <c r="AF9" s="502"/>
      <c r="AG9" s="494"/>
      <c r="AH9" s="485"/>
      <c r="AI9" s="485"/>
      <c r="AJ9" s="485"/>
      <c r="AK9" s="486"/>
      <c r="AL9" s="485"/>
      <c r="AM9" s="485"/>
      <c r="AN9" s="485"/>
      <c r="AO9" s="485"/>
      <c r="AP9" s="488"/>
      <c r="AQ9" s="126"/>
      <c r="AR9" s="126"/>
      <c r="AS9" s="126"/>
      <c r="AT9" s="126"/>
      <c r="AU9" s="502"/>
      <c r="AV9" s="494"/>
      <c r="AW9" s="485"/>
      <c r="AX9" s="485"/>
      <c r="AY9" s="485"/>
      <c r="AZ9" s="486"/>
      <c r="BA9" s="485"/>
      <c r="BB9" s="485"/>
      <c r="BC9" s="485"/>
      <c r="BD9" s="485"/>
      <c r="BE9" s="488"/>
      <c r="BF9" s="126"/>
      <c r="BG9" s="126"/>
      <c r="BH9" s="126"/>
    </row>
    <row r="10" spans="2:62" ht="24">
      <c r="B10" s="125"/>
      <c r="C10" s="507" t="s">
        <v>79</v>
      </c>
      <c r="D10" s="508"/>
      <c r="E10" s="508"/>
      <c r="F10" s="509"/>
      <c r="G10" s="496" t="str">
        <f>入力ｼｰﾄ!G28</f>
        <v>みょうじ大将</v>
      </c>
      <c r="H10" s="497"/>
      <c r="I10" s="497"/>
      <c r="J10" s="498"/>
      <c r="K10" s="516" t="str">
        <f>入力ｼｰﾄ!K28</f>
        <v>なまえ大将</v>
      </c>
      <c r="L10" s="497"/>
      <c r="M10" s="497"/>
      <c r="N10" s="499"/>
      <c r="O10" s="126"/>
      <c r="P10" s="126"/>
      <c r="Q10" s="126"/>
      <c r="R10" s="507" t="s">
        <v>79</v>
      </c>
      <c r="S10" s="508"/>
      <c r="T10" s="508"/>
      <c r="U10" s="509"/>
      <c r="V10" s="496">
        <f>入力ｼｰﾄ!G67</f>
        <v>0</v>
      </c>
      <c r="W10" s="497"/>
      <c r="X10" s="497"/>
      <c r="Y10" s="498"/>
      <c r="Z10" s="516">
        <f>入力ｼｰﾄ!K67</f>
        <v>0</v>
      </c>
      <c r="AA10" s="497"/>
      <c r="AB10" s="497"/>
      <c r="AC10" s="499"/>
      <c r="AD10" s="126"/>
      <c r="AE10" s="126"/>
      <c r="AF10" s="478">
        <v>1</v>
      </c>
      <c r="AG10" s="489">
        <f>入力ｼｰﾄ!C85</f>
        <v>0</v>
      </c>
      <c r="AH10" s="490"/>
      <c r="AI10" s="490"/>
      <c r="AJ10" s="491"/>
      <c r="AK10" s="496">
        <f>入力ｼｰﾄ!G85</f>
        <v>0</v>
      </c>
      <c r="AL10" s="497"/>
      <c r="AM10" s="497"/>
      <c r="AN10" s="498"/>
      <c r="AO10" s="516">
        <f>入力ｼｰﾄ!K85</f>
        <v>0</v>
      </c>
      <c r="AP10" s="497"/>
      <c r="AQ10" s="497"/>
      <c r="AR10" s="499"/>
      <c r="AS10" s="126"/>
      <c r="AT10" s="126"/>
      <c r="AU10" s="478">
        <v>1</v>
      </c>
      <c r="AV10" s="489">
        <f>入力ｼｰﾄ!C154</f>
        <v>0</v>
      </c>
      <c r="AW10" s="490"/>
      <c r="AX10" s="490"/>
      <c r="AY10" s="491"/>
      <c r="AZ10" s="496">
        <f>入力ｼｰﾄ!G154</f>
        <v>0</v>
      </c>
      <c r="BA10" s="497"/>
      <c r="BB10" s="497"/>
      <c r="BC10" s="498"/>
      <c r="BD10" s="516">
        <f>入力ｼｰﾄ!K154</f>
        <v>0</v>
      </c>
      <c r="BE10" s="497"/>
      <c r="BF10" s="497"/>
      <c r="BG10" s="499"/>
      <c r="BH10" s="126"/>
    </row>
    <row r="11" spans="2:62" ht="24">
      <c r="B11" s="125"/>
      <c r="C11" s="510"/>
      <c r="D11" s="511"/>
      <c r="E11" s="511"/>
      <c r="F11" s="512"/>
      <c r="G11" s="481">
        <f>入力ｼｰﾄ!G29</f>
        <v>0</v>
      </c>
      <c r="H11" s="482"/>
      <c r="I11" s="482"/>
      <c r="J11" s="483"/>
      <c r="K11" s="482">
        <f>入力ｼｰﾄ!K29</f>
        <v>0</v>
      </c>
      <c r="L11" s="482"/>
      <c r="M11" s="482"/>
      <c r="N11" s="487"/>
      <c r="O11" s="126"/>
      <c r="P11" s="126"/>
      <c r="Q11" s="126"/>
      <c r="R11" s="510"/>
      <c r="S11" s="511"/>
      <c r="T11" s="511"/>
      <c r="U11" s="512"/>
      <c r="V11" s="481">
        <f>入力ｼｰﾄ!G68</f>
        <v>0</v>
      </c>
      <c r="W11" s="482"/>
      <c r="X11" s="482"/>
      <c r="Y11" s="483"/>
      <c r="Z11" s="482">
        <f>入力ｼｰﾄ!K68</f>
        <v>0</v>
      </c>
      <c r="AA11" s="482"/>
      <c r="AB11" s="482"/>
      <c r="AC11" s="487"/>
      <c r="AD11" s="126"/>
      <c r="AE11" s="126"/>
      <c r="AF11" s="479"/>
      <c r="AG11" s="492"/>
      <c r="AH11" s="482"/>
      <c r="AI11" s="482"/>
      <c r="AJ11" s="493"/>
      <c r="AK11" s="481">
        <f>入力ｼｰﾄ!G86</f>
        <v>0</v>
      </c>
      <c r="AL11" s="482"/>
      <c r="AM11" s="482"/>
      <c r="AN11" s="483"/>
      <c r="AO11" s="482">
        <f>入力ｼｰﾄ!K86</f>
        <v>0</v>
      </c>
      <c r="AP11" s="482"/>
      <c r="AQ11" s="482"/>
      <c r="AR11" s="487"/>
      <c r="AS11" s="126"/>
      <c r="AT11" s="126"/>
      <c r="AU11" s="479"/>
      <c r="AV11" s="492"/>
      <c r="AW11" s="482"/>
      <c r="AX11" s="482"/>
      <c r="AY11" s="493"/>
      <c r="AZ11" s="481">
        <f>入力ｼｰﾄ!G155</f>
        <v>0</v>
      </c>
      <c r="BA11" s="482"/>
      <c r="BB11" s="482"/>
      <c r="BC11" s="483"/>
      <c r="BD11" s="482">
        <f>入力ｼｰﾄ!K155</f>
        <v>0</v>
      </c>
      <c r="BE11" s="482"/>
      <c r="BF11" s="482"/>
      <c r="BG11" s="487"/>
      <c r="BH11" s="126"/>
    </row>
    <row r="12" spans="2:62" ht="24.75" thickBot="1">
      <c r="B12" s="125"/>
      <c r="C12" s="513"/>
      <c r="D12" s="514"/>
      <c r="E12" s="514"/>
      <c r="F12" s="515"/>
      <c r="G12" s="484"/>
      <c r="H12" s="485"/>
      <c r="I12" s="485"/>
      <c r="J12" s="486"/>
      <c r="K12" s="485"/>
      <c r="L12" s="485"/>
      <c r="M12" s="485"/>
      <c r="N12" s="488"/>
      <c r="O12" s="126"/>
      <c r="P12" s="126"/>
      <c r="Q12" s="126"/>
      <c r="R12" s="513"/>
      <c r="S12" s="514"/>
      <c r="T12" s="514"/>
      <c r="U12" s="515"/>
      <c r="V12" s="484"/>
      <c r="W12" s="485"/>
      <c r="X12" s="485"/>
      <c r="Y12" s="486"/>
      <c r="Z12" s="485"/>
      <c r="AA12" s="485"/>
      <c r="AB12" s="485"/>
      <c r="AC12" s="488"/>
      <c r="AD12" s="126"/>
      <c r="AE12" s="126"/>
      <c r="AF12" s="480"/>
      <c r="AG12" s="494"/>
      <c r="AH12" s="485"/>
      <c r="AI12" s="485"/>
      <c r="AJ12" s="495"/>
      <c r="AK12" s="484"/>
      <c r="AL12" s="485"/>
      <c r="AM12" s="485"/>
      <c r="AN12" s="486"/>
      <c r="AO12" s="485"/>
      <c r="AP12" s="485"/>
      <c r="AQ12" s="485"/>
      <c r="AR12" s="488"/>
      <c r="AS12" s="126"/>
      <c r="AT12" s="126"/>
      <c r="AU12" s="480"/>
      <c r="AV12" s="494"/>
      <c r="AW12" s="485"/>
      <c r="AX12" s="485"/>
      <c r="AY12" s="495"/>
      <c r="AZ12" s="484"/>
      <c r="BA12" s="485"/>
      <c r="BB12" s="485"/>
      <c r="BC12" s="486"/>
      <c r="BD12" s="485"/>
      <c r="BE12" s="485"/>
      <c r="BF12" s="485"/>
      <c r="BG12" s="488"/>
      <c r="BH12" s="126"/>
    </row>
    <row r="13" spans="2:62" ht="24">
      <c r="C13" s="510" t="s">
        <v>86</v>
      </c>
      <c r="D13" s="511"/>
      <c r="E13" s="511"/>
      <c r="F13" s="512"/>
      <c r="G13" s="496">
        <f>入力ｼｰﾄ!G31</f>
        <v>0</v>
      </c>
      <c r="H13" s="497"/>
      <c r="I13" s="497"/>
      <c r="J13" s="498"/>
      <c r="K13" s="497">
        <f>入力ｼｰﾄ!K31</f>
        <v>0</v>
      </c>
      <c r="L13" s="497"/>
      <c r="M13" s="497"/>
      <c r="N13" s="499"/>
      <c r="O13" s="126"/>
      <c r="P13" s="126"/>
      <c r="Q13" s="126"/>
      <c r="R13" s="507" t="s">
        <v>92</v>
      </c>
      <c r="S13" s="508"/>
      <c r="T13" s="508"/>
      <c r="U13" s="509"/>
      <c r="V13" s="496">
        <f>入力ｼｰﾄ!G70</f>
        <v>0</v>
      </c>
      <c r="W13" s="497"/>
      <c r="X13" s="497"/>
      <c r="Y13" s="498"/>
      <c r="Z13" s="497">
        <f>入力ｼｰﾄ!K70</f>
        <v>0</v>
      </c>
      <c r="AA13" s="497"/>
      <c r="AB13" s="497"/>
      <c r="AC13" s="499"/>
      <c r="AD13" s="126"/>
      <c r="AE13" s="126"/>
      <c r="AF13" s="478">
        <v>2</v>
      </c>
      <c r="AG13" s="489">
        <f>入力ｼｰﾄ!C88</f>
        <v>0</v>
      </c>
      <c r="AH13" s="490"/>
      <c r="AI13" s="490"/>
      <c r="AJ13" s="491"/>
      <c r="AK13" s="496">
        <f>入力ｼｰﾄ!G88</f>
        <v>0</v>
      </c>
      <c r="AL13" s="497"/>
      <c r="AM13" s="497"/>
      <c r="AN13" s="498"/>
      <c r="AO13" s="497">
        <f>入力ｼｰﾄ!K88</f>
        <v>0</v>
      </c>
      <c r="AP13" s="497"/>
      <c r="AQ13" s="497"/>
      <c r="AR13" s="499"/>
      <c r="AS13" s="126"/>
      <c r="AT13" s="126"/>
      <c r="AU13" s="478">
        <v>2</v>
      </c>
      <c r="AV13" s="489">
        <f>入力ｼｰﾄ!C157</f>
        <v>0</v>
      </c>
      <c r="AW13" s="490"/>
      <c r="AX13" s="490"/>
      <c r="AY13" s="491"/>
      <c r="AZ13" s="496">
        <f>入力ｼｰﾄ!G157</f>
        <v>0</v>
      </c>
      <c r="BA13" s="497"/>
      <c r="BB13" s="497"/>
      <c r="BC13" s="498"/>
      <c r="BD13" s="497">
        <f>入力ｼｰﾄ!K157</f>
        <v>0</v>
      </c>
      <c r="BE13" s="497"/>
      <c r="BF13" s="497"/>
      <c r="BG13" s="499"/>
      <c r="BH13" s="126"/>
    </row>
    <row r="14" spans="2:62" ht="24">
      <c r="C14" s="510"/>
      <c r="D14" s="511"/>
      <c r="E14" s="511"/>
      <c r="F14" s="512"/>
      <c r="G14" s="481">
        <f>入力ｼｰﾄ!G32</f>
        <v>0</v>
      </c>
      <c r="H14" s="482"/>
      <c r="I14" s="482"/>
      <c r="J14" s="483"/>
      <c r="K14" s="482">
        <f>入力ｼｰﾄ!K32</f>
        <v>0</v>
      </c>
      <c r="L14" s="482"/>
      <c r="M14" s="482"/>
      <c r="N14" s="487"/>
      <c r="O14" s="126"/>
      <c r="P14" s="126"/>
      <c r="Q14" s="126"/>
      <c r="R14" s="510"/>
      <c r="S14" s="511"/>
      <c r="T14" s="511"/>
      <c r="U14" s="512"/>
      <c r="V14" s="481">
        <f>入力ｼｰﾄ!G71</f>
        <v>0</v>
      </c>
      <c r="W14" s="482"/>
      <c r="X14" s="482"/>
      <c r="Y14" s="483"/>
      <c r="Z14" s="482">
        <f>入力ｼｰﾄ!K71</f>
        <v>0</v>
      </c>
      <c r="AA14" s="482"/>
      <c r="AB14" s="482"/>
      <c r="AC14" s="487"/>
      <c r="AD14" s="126"/>
      <c r="AE14" s="126"/>
      <c r="AF14" s="479"/>
      <c r="AG14" s="492"/>
      <c r="AH14" s="482"/>
      <c r="AI14" s="482"/>
      <c r="AJ14" s="493"/>
      <c r="AK14" s="481">
        <f>入力ｼｰﾄ!G89</f>
        <v>0</v>
      </c>
      <c r="AL14" s="482"/>
      <c r="AM14" s="482"/>
      <c r="AN14" s="483"/>
      <c r="AO14" s="482">
        <f>入力ｼｰﾄ!K89</f>
        <v>0</v>
      </c>
      <c r="AP14" s="482"/>
      <c r="AQ14" s="482"/>
      <c r="AR14" s="487"/>
      <c r="AS14" s="126"/>
      <c r="AT14" s="126"/>
      <c r="AU14" s="479"/>
      <c r="AV14" s="492"/>
      <c r="AW14" s="482"/>
      <c r="AX14" s="482"/>
      <c r="AY14" s="493"/>
      <c r="AZ14" s="481">
        <f>入力ｼｰﾄ!G158</f>
        <v>0</v>
      </c>
      <c r="BA14" s="482"/>
      <c r="BB14" s="482"/>
      <c r="BC14" s="483"/>
      <c r="BD14" s="482">
        <f>入力ｼｰﾄ!K158</f>
        <v>0</v>
      </c>
      <c r="BE14" s="482"/>
      <c r="BF14" s="482"/>
      <c r="BG14" s="487"/>
      <c r="BH14" s="126"/>
    </row>
    <row r="15" spans="2:62" ht="24.75" thickBot="1">
      <c r="C15" s="513"/>
      <c r="D15" s="514"/>
      <c r="E15" s="514"/>
      <c r="F15" s="515"/>
      <c r="G15" s="484"/>
      <c r="H15" s="485"/>
      <c r="I15" s="485"/>
      <c r="J15" s="486"/>
      <c r="K15" s="485"/>
      <c r="L15" s="485"/>
      <c r="M15" s="485"/>
      <c r="N15" s="488"/>
      <c r="O15" s="126"/>
      <c r="P15" s="126"/>
      <c r="Q15" s="126"/>
      <c r="R15" s="513"/>
      <c r="S15" s="514"/>
      <c r="T15" s="514"/>
      <c r="U15" s="515"/>
      <c r="V15" s="484"/>
      <c r="W15" s="485"/>
      <c r="X15" s="485"/>
      <c r="Y15" s="486"/>
      <c r="Z15" s="485"/>
      <c r="AA15" s="485"/>
      <c r="AB15" s="485"/>
      <c r="AC15" s="488"/>
      <c r="AD15" s="126"/>
      <c r="AE15" s="126"/>
      <c r="AF15" s="480"/>
      <c r="AG15" s="494"/>
      <c r="AH15" s="485"/>
      <c r="AI15" s="485"/>
      <c r="AJ15" s="495"/>
      <c r="AK15" s="484"/>
      <c r="AL15" s="485"/>
      <c r="AM15" s="485"/>
      <c r="AN15" s="486"/>
      <c r="AO15" s="485"/>
      <c r="AP15" s="485"/>
      <c r="AQ15" s="485"/>
      <c r="AR15" s="488"/>
      <c r="AS15" s="126"/>
      <c r="AT15" s="126"/>
      <c r="AU15" s="480"/>
      <c r="AV15" s="494"/>
      <c r="AW15" s="485"/>
      <c r="AX15" s="485"/>
      <c r="AY15" s="495"/>
      <c r="AZ15" s="484"/>
      <c r="BA15" s="485"/>
      <c r="BB15" s="485"/>
      <c r="BC15" s="486"/>
      <c r="BD15" s="485"/>
      <c r="BE15" s="485"/>
      <c r="BF15" s="485"/>
      <c r="BG15" s="488"/>
      <c r="BH15" s="126"/>
    </row>
    <row r="16" spans="2:62" ht="24">
      <c r="C16" s="507" t="s">
        <v>92</v>
      </c>
      <c r="D16" s="508"/>
      <c r="E16" s="508"/>
      <c r="F16" s="509"/>
      <c r="G16" s="496">
        <f>入力ｼｰﾄ!G34</f>
        <v>0</v>
      </c>
      <c r="H16" s="497"/>
      <c r="I16" s="497"/>
      <c r="J16" s="498"/>
      <c r="K16" s="497">
        <f>入力ｼｰﾄ!K34</f>
        <v>0</v>
      </c>
      <c r="L16" s="497"/>
      <c r="M16" s="497"/>
      <c r="N16" s="499"/>
      <c r="O16" s="126"/>
      <c r="P16" s="126"/>
      <c r="Q16" s="126"/>
      <c r="R16" s="507" t="s">
        <v>100</v>
      </c>
      <c r="S16" s="508"/>
      <c r="T16" s="508"/>
      <c r="U16" s="509"/>
      <c r="V16" s="496">
        <f>入力ｼｰﾄ!G73</f>
        <v>0</v>
      </c>
      <c r="W16" s="497"/>
      <c r="X16" s="497"/>
      <c r="Y16" s="498"/>
      <c r="Z16" s="497">
        <f>入力ｼｰﾄ!K73</f>
        <v>0</v>
      </c>
      <c r="AA16" s="497"/>
      <c r="AB16" s="497"/>
      <c r="AC16" s="499"/>
      <c r="AD16" s="126"/>
      <c r="AE16" s="126"/>
      <c r="AF16" s="478">
        <v>3</v>
      </c>
      <c r="AG16" s="489">
        <f>入力ｼｰﾄ!C91</f>
        <v>0</v>
      </c>
      <c r="AH16" s="490"/>
      <c r="AI16" s="490"/>
      <c r="AJ16" s="491"/>
      <c r="AK16" s="496">
        <f>入力ｼｰﾄ!G91</f>
        <v>0</v>
      </c>
      <c r="AL16" s="497"/>
      <c r="AM16" s="497"/>
      <c r="AN16" s="498"/>
      <c r="AO16" s="497">
        <f>入力ｼｰﾄ!K91</f>
        <v>0</v>
      </c>
      <c r="AP16" s="497"/>
      <c r="AQ16" s="497"/>
      <c r="AR16" s="499"/>
      <c r="AS16" s="126"/>
      <c r="AT16" s="126"/>
      <c r="AU16" s="478">
        <v>3</v>
      </c>
      <c r="AV16" s="489">
        <f>入力ｼｰﾄ!C160</f>
        <v>0</v>
      </c>
      <c r="AW16" s="490"/>
      <c r="AX16" s="490"/>
      <c r="AY16" s="491"/>
      <c r="AZ16" s="496">
        <f>入力ｼｰﾄ!G160</f>
        <v>0</v>
      </c>
      <c r="BA16" s="497"/>
      <c r="BB16" s="497"/>
      <c r="BC16" s="498"/>
      <c r="BD16" s="497">
        <f>入力ｼｰﾄ!K160</f>
        <v>0</v>
      </c>
      <c r="BE16" s="497"/>
      <c r="BF16" s="497"/>
      <c r="BG16" s="499"/>
      <c r="BH16" s="126"/>
    </row>
    <row r="17" spans="2:60" ht="24">
      <c r="C17" s="510"/>
      <c r="D17" s="511"/>
      <c r="E17" s="511"/>
      <c r="F17" s="512"/>
      <c r="G17" s="481">
        <f>入力ｼｰﾄ!G35</f>
        <v>0</v>
      </c>
      <c r="H17" s="482"/>
      <c r="I17" s="482"/>
      <c r="J17" s="483"/>
      <c r="K17" s="482">
        <f>入力ｼｰﾄ!K35</f>
        <v>0</v>
      </c>
      <c r="L17" s="482"/>
      <c r="M17" s="482"/>
      <c r="N17" s="487"/>
      <c r="O17" s="126"/>
      <c r="P17" s="126"/>
      <c r="Q17" s="126"/>
      <c r="R17" s="510"/>
      <c r="S17" s="511"/>
      <c r="T17" s="511"/>
      <c r="U17" s="512"/>
      <c r="V17" s="481">
        <f>入力ｼｰﾄ!G74</f>
        <v>0</v>
      </c>
      <c r="W17" s="482"/>
      <c r="X17" s="482"/>
      <c r="Y17" s="483"/>
      <c r="Z17" s="482">
        <f>入力ｼｰﾄ!K74</f>
        <v>0</v>
      </c>
      <c r="AA17" s="482"/>
      <c r="AB17" s="482"/>
      <c r="AC17" s="487"/>
      <c r="AD17" s="126"/>
      <c r="AE17" s="126"/>
      <c r="AF17" s="479"/>
      <c r="AG17" s="492"/>
      <c r="AH17" s="482"/>
      <c r="AI17" s="482"/>
      <c r="AJ17" s="493"/>
      <c r="AK17" s="481">
        <f>入力ｼｰﾄ!G92</f>
        <v>0</v>
      </c>
      <c r="AL17" s="482"/>
      <c r="AM17" s="482"/>
      <c r="AN17" s="483"/>
      <c r="AO17" s="482">
        <f>入力ｼｰﾄ!K92</f>
        <v>0</v>
      </c>
      <c r="AP17" s="482"/>
      <c r="AQ17" s="482"/>
      <c r="AR17" s="487"/>
      <c r="AS17" s="126"/>
      <c r="AT17" s="126"/>
      <c r="AU17" s="479"/>
      <c r="AV17" s="492"/>
      <c r="AW17" s="482"/>
      <c r="AX17" s="482"/>
      <c r="AY17" s="493"/>
      <c r="AZ17" s="481">
        <f>入力ｼｰﾄ!G161</f>
        <v>0</v>
      </c>
      <c r="BA17" s="482"/>
      <c r="BB17" s="482"/>
      <c r="BC17" s="483"/>
      <c r="BD17" s="482">
        <f>入力ｼｰﾄ!K161</f>
        <v>0</v>
      </c>
      <c r="BE17" s="482"/>
      <c r="BF17" s="482"/>
      <c r="BG17" s="487"/>
      <c r="BH17" s="126"/>
    </row>
    <row r="18" spans="2:60" ht="14.25" customHeight="1" thickBot="1">
      <c r="C18" s="513"/>
      <c r="D18" s="514"/>
      <c r="E18" s="514"/>
      <c r="F18" s="515"/>
      <c r="G18" s="484"/>
      <c r="H18" s="485"/>
      <c r="I18" s="485"/>
      <c r="J18" s="486"/>
      <c r="K18" s="485"/>
      <c r="L18" s="485"/>
      <c r="M18" s="485"/>
      <c r="N18" s="488"/>
      <c r="O18" s="126"/>
      <c r="P18" s="126"/>
      <c r="Q18" s="126"/>
      <c r="R18" s="513"/>
      <c r="S18" s="514"/>
      <c r="T18" s="514"/>
      <c r="U18" s="515"/>
      <c r="V18" s="484"/>
      <c r="W18" s="485"/>
      <c r="X18" s="485"/>
      <c r="Y18" s="486"/>
      <c r="Z18" s="485"/>
      <c r="AA18" s="485"/>
      <c r="AB18" s="485"/>
      <c r="AC18" s="488"/>
      <c r="AD18" s="126"/>
      <c r="AE18" s="126"/>
      <c r="AF18" s="480"/>
      <c r="AG18" s="494"/>
      <c r="AH18" s="485"/>
      <c r="AI18" s="485"/>
      <c r="AJ18" s="495"/>
      <c r="AK18" s="484"/>
      <c r="AL18" s="485"/>
      <c r="AM18" s="485"/>
      <c r="AN18" s="486"/>
      <c r="AO18" s="485"/>
      <c r="AP18" s="485"/>
      <c r="AQ18" s="485"/>
      <c r="AR18" s="488"/>
      <c r="AS18" s="126"/>
      <c r="AT18" s="126"/>
      <c r="AU18" s="480"/>
      <c r="AV18" s="494"/>
      <c r="AW18" s="485"/>
      <c r="AX18" s="485"/>
      <c r="AY18" s="495"/>
      <c r="AZ18" s="484"/>
      <c r="BA18" s="485"/>
      <c r="BB18" s="485"/>
      <c r="BC18" s="486"/>
      <c r="BD18" s="485"/>
      <c r="BE18" s="485"/>
      <c r="BF18" s="485"/>
      <c r="BG18" s="488"/>
      <c r="BH18" s="126"/>
    </row>
    <row r="19" spans="2:60" ht="24">
      <c r="C19" s="510" t="s">
        <v>95</v>
      </c>
      <c r="D19" s="511"/>
      <c r="E19" s="511"/>
      <c r="F19" s="512"/>
      <c r="G19" s="496">
        <f>入力ｼｰﾄ!G37</f>
        <v>0</v>
      </c>
      <c r="H19" s="497"/>
      <c r="I19" s="497"/>
      <c r="J19" s="498"/>
      <c r="K19" s="497">
        <f>入力ｼｰﾄ!K37</f>
        <v>0</v>
      </c>
      <c r="L19" s="497"/>
      <c r="M19" s="497"/>
      <c r="N19" s="499"/>
      <c r="O19" s="126"/>
      <c r="P19" s="126"/>
      <c r="Q19" s="126"/>
      <c r="R19" s="510" t="s">
        <v>105</v>
      </c>
      <c r="S19" s="511"/>
      <c r="T19" s="511"/>
      <c r="U19" s="512"/>
      <c r="V19" s="496">
        <f>入力ｼｰﾄ!G76</f>
        <v>0</v>
      </c>
      <c r="W19" s="497"/>
      <c r="X19" s="497"/>
      <c r="Y19" s="498"/>
      <c r="Z19" s="497">
        <f>入力ｼｰﾄ!K76</f>
        <v>0</v>
      </c>
      <c r="AA19" s="497"/>
      <c r="AB19" s="497"/>
      <c r="AC19" s="499"/>
      <c r="AD19" s="126"/>
      <c r="AE19" s="126"/>
      <c r="AF19" s="478">
        <v>4</v>
      </c>
      <c r="AG19" s="489">
        <f>入力ｼｰﾄ!C94</f>
        <v>0</v>
      </c>
      <c r="AH19" s="490"/>
      <c r="AI19" s="490"/>
      <c r="AJ19" s="491"/>
      <c r="AK19" s="496">
        <f>入力ｼｰﾄ!G94</f>
        <v>0</v>
      </c>
      <c r="AL19" s="497"/>
      <c r="AM19" s="497"/>
      <c r="AN19" s="498"/>
      <c r="AO19" s="497">
        <f>入力ｼｰﾄ!K94</f>
        <v>0</v>
      </c>
      <c r="AP19" s="497"/>
      <c r="AQ19" s="497"/>
      <c r="AR19" s="499"/>
      <c r="AS19" s="126"/>
      <c r="AT19" s="126"/>
      <c r="AU19" s="478">
        <v>4</v>
      </c>
      <c r="AV19" s="489">
        <f>入力ｼｰﾄ!C163</f>
        <v>0</v>
      </c>
      <c r="AW19" s="490"/>
      <c r="AX19" s="490"/>
      <c r="AY19" s="491"/>
      <c r="AZ19" s="496">
        <f>入力ｼｰﾄ!G163</f>
        <v>0</v>
      </c>
      <c r="BA19" s="497"/>
      <c r="BB19" s="497"/>
      <c r="BC19" s="498"/>
      <c r="BD19" s="497">
        <f>入力ｼｰﾄ!K163</f>
        <v>0</v>
      </c>
      <c r="BE19" s="497"/>
      <c r="BF19" s="497"/>
      <c r="BG19" s="499"/>
      <c r="BH19" s="126"/>
    </row>
    <row r="20" spans="2:60" ht="24">
      <c r="C20" s="510"/>
      <c r="D20" s="511"/>
      <c r="E20" s="511"/>
      <c r="F20" s="512"/>
      <c r="G20" s="481">
        <f>入力ｼｰﾄ!G38</f>
        <v>0</v>
      </c>
      <c r="H20" s="482"/>
      <c r="I20" s="482"/>
      <c r="J20" s="483"/>
      <c r="K20" s="482">
        <f>入力ｼｰﾄ!K38</f>
        <v>0</v>
      </c>
      <c r="L20" s="482"/>
      <c r="M20" s="482"/>
      <c r="N20" s="487"/>
      <c r="O20" s="126"/>
      <c r="P20" s="126"/>
      <c r="Q20" s="126"/>
      <c r="R20" s="510"/>
      <c r="S20" s="511"/>
      <c r="T20" s="511"/>
      <c r="U20" s="512"/>
      <c r="V20" s="481">
        <f>入力ｼｰﾄ!G77</f>
        <v>0</v>
      </c>
      <c r="W20" s="482"/>
      <c r="X20" s="482"/>
      <c r="Y20" s="483"/>
      <c r="Z20" s="482">
        <f>入力ｼｰﾄ!K77</f>
        <v>0</v>
      </c>
      <c r="AA20" s="482"/>
      <c r="AB20" s="482"/>
      <c r="AC20" s="487"/>
      <c r="AD20" s="126"/>
      <c r="AE20" s="126"/>
      <c r="AF20" s="479"/>
      <c r="AG20" s="492"/>
      <c r="AH20" s="482"/>
      <c r="AI20" s="482"/>
      <c r="AJ20" s="493"/>
      <c r="AK20" s="481">
        <f>入力ｼｰﾄ!G95</f>
        <v>0</v>
      </c>
      <c r="AL20" s="482"/>
      <c r="AM20" s="482"/>
      <c r="AN20" s="483"/>
      <c r="AO20" s="482">
        <f>入力ｼｰﾄ!K95</f>
        <v>0</v>
      </c>
      <c r="AP20" s="482"/>
      <c r="AQ20" s="482"/>
      <c r="AR20" s="487"/>
      <c r="AS20" s="126"/>
      <c r="AT20" s="126"/>
      <c r="AU20" s="479"/>
      <c r="AV20" s="492"/>
      <c r="AW20" s="482"/>
      <c r="AX20" s="482"/>
      <c r="AY20" s="493"/>
      <c r="AZ20" s="481">
        <f>入力ｼｰﾄ!G164</f>
        <v>0</v>
      </c>
      <c r="BA20" s="482"/>
      <c r="BB20" s="482"/>
      <c r="BC20" s="483"/>
      <c r="BD20" s="482">
        <f>入力ｼｰﾄ!K164</f>
        <v>0</v>
      </c>
      <c r="BE20" s="482"/>
      <c r="BF20" s="482"/>
      <c r="BG20" s="487"/>
      <c r="BH20" s="126"/>
    </row>
    <row r="21" spans="2:60" ht="24.75" thickBot="1">
      <c r="C21" s="513"/>
      <c r="D21" s="514"/>
      <c r="E21" s="514"/>
      <c r="F21" s="515"/>
      <c r="G21" s="484"/>
      <c r="H21" s="485"/>
      <c r="I21" s="485"/>
      <c r="J21" s="486"/>
      <c r="K21" s="485"/>
      <c r="L21" s="485"/>
      <c r="M21" s="485"/>
      <c r="N21" s="488"/>
      <c r="O21" s="126"/>
      <c r="P21" s="126"/>
      <c r="Q21" s="126"/>
      <c r="R21" s="513"/>
      <c r="S21" s="514"/>
      <c r="T21" s="514"/>
      <c r="U21" s="515"/>
      <c r="V21" s="484"/>
      <c r="W21" s="485"/>
      <c r="X21" s="485"/>
      <c r="Y21" s="486"/>
      <c r="Z21" s="485"/>
      <c r="AA21" s="485"/>
      <c r="AB21" s="485"/>
      <c r="AC21" s="488"/>
      <c r="AD21" s="126"/>
      <c r="AE21" s="126"/>
      <c r="AF21" s="480"/>
      <c r="AG21" s="494"/>
      <c r="AH21" s="485"/>
      <c r="AI21" s="485"/>
      <c r="AJ21" s="495"/>
      <c r="AK21" s="484"/>
      <c r="AL21" s="485"/>
      <c r="AM21" s="485"/>
      <c r="AN21" s="486"/>
      <c r="AO21" s="485"/>
      <c r="AP21" s="485"/>
      <c r="AQ21" s="485"/>
      <c r="AR21" s="488"/>
      <c r="AS21" s="126"/>
      <c r="AT21" s="126"/>
      <c r="AU21" s="480"/>
      <c r="AV21" s="494"/>
      <c r="AW21" s="485"/>
      <c r="AX21" s="485"/>
      <c r="AY21" s="495"/>
      <c r="AZ21" s="484"/>
      <c r="BA21" s="485"/>
      <c r="BB21" s="485"/>
      <c r="BC21" s="486"/>
      <c r="BD21" s="485"/>
      <c r="BE21" s="485"/>
      <c r="BF21" s="485"/>
      <c r="BG21" s="488"/>
      <c r="BH21" s="126"/>
    </row>
    <row r="22" spans="2:60" ht="24">
      <c r="B22" s="125"/>
      <c r="C22" s="507" t="s">
        <v>100</v>
      </c>
      <c r="D22" s="508"/>
      <c r="E22" s="508"/>
      <c r="F22" s="509"/>
      <c r="G22" s="496">
        <f>入力ｼｰﾄ!G40</f>
        <v>0</v>
      </c>
      <c r="H22" s="497"/>
      <c r="I22" s="497"/>
      <c r="J22" s="498"/>
      <c r="K22" s="497">
        <f>入力ｼｰﾄ!K40</f>
        <v>0</v>
      </c>
      <c r="L22" s="497"/>
      <c r="M22" s="497"/>
      <c r="N22" s="499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478">
        <v>5</v>
      </c>
      <c r="AG22" s="489">
        <f>入力ｼｰﾄ!C97</f>
        <v>0</v>
      </c>
      <c r="AH22" s="490"/>
      <c r="AI22" s="490"/>
      <c r="AJ22" s="491"/>
      <c r="AK22" s="496">
        <f>入力ｼｰﾄ!G97</f>
        <v>0</v>
      </c>
      <c r="AL22" s="497"/>
      <c r="AM22" s="497"/>
      <c r="AN22" s="498"/>
      <c r="AO22" s="497">
        <f>入力ｼｰﾄ!K97</f>
        <v>0</v>
      </c>
      <c r="AP22" s="497"/>
      <c r="AQ22" s="497"/>
      <c r="AR22" s="499"/>
      <c r="AS22" s="126"/>
      <c r="AT22" s="126"/>
      <c r="AU22" s="478">
        <v>5</v>
      </c>
      <c r="AV22" s="489">
        <f>入力ｼｰﾄ!C166</f>
        <v>0</v>
      </c>
      <c r="AW22" s="490"/>
      <c r="AX22" s="490"/>
      <c r="AY22" s="491"/>
      <c r="AZ22" s="496">
        <f>入力ｼｰﾄ!G166</f>
        <v>0</v>
      </c>
      <c r="BA22" s="497"/>
      <c r="BB22" s="497"/>
      <c r="BC22" s="498"/>
      <c r="BD22" s="497">
        <f>入力ｼｰﾄ!K166</f>
        <v>0</v>
      </c>
      <c r="BE22" s="497"/>
      <c r="BF22" s="497"/>
      <c r="BG22" s="499"/>
      <c r="BH22" s="126"/>
    </row>
    <row r="23" spans="2:60" ht="24">
      <c r="B23" s="125"/>
      <c r="C23" s="510"/>
      <c r="D23" s="511"/>
      <c r="E23" s="511"/>
      <c r="F23" s="512"/>
      <c r="G23" s="481">
        <f>入力ｼｰﾄ!G41</f>
        <v>0</v>
      </c>
      <c r="H23" s="482"/>
      <c r="I23" s="482"/>
      <c r="J23" s="483"/>
      <c r="K23" s="482">
        <f>入力ｼｰﾄ!K41</f>
        <v>0</v>
      </c>
      <c r="L23" s="482"/>
      <c r="M23" s="482"/>
      <c r="N23" s="487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479"/>
      <c r="AG23" s="492"/>
      <c r="AH23" s="482"/>
      <c r="AI23" s="482"/>
      <c r="AJ23" s="493"/>
      <c r="AK23" s="481">
        <f>入力ｼｰﾄ!G98</f>
        <v>0</v>
      </c>
      <c r="AL23" s="482"/>
      <c r="AM23" s="482"/>
      <c r="AN23" s="483"/>
      <c r="AO23" s="482">
        <f>入力ｼｰﾄ!K98</f>
        <v>0</v>
      </c>
      <c r="AP23" s="482"/>
      <c r="AQ23" s="482"/>
      <c r="AR23" s="487"/>
      <c r="AS23" s="126"/>
      <c r="AT23" s="126"/>
      <c r="AU23" s="479"/>
      <c r="AV23" s="492"/>
      <c r="AW23" s="482"/>
      <c r="AX23" s="482"/>
      <c r="AY23" s="493"/>
      <c r="AZ23" s="481">
        <f>入力ｼｰﾄ!G167</f>
        <v>0</v>
      </c>
      <c r="BA23" s="482"/>
      <c r="BB23" s="482"/>
      <c r="BC23" s="483"/>
      <c r="BD23" s="482">
        <f>入力ｼｰﾄ!K167</f>
        <v>0</v>
      </c>
      <c r="BE23" s="482"/>
      <c r="BF23" s="482"/>
      <c r="BG23" s="487"/>
      <c r="BH23" s="126"/>
    </row>
    <row r="24" spans="2:60" ht="24.75" thickBot="1">
      <c r="B24" s="125"/>
      <c r="C24" s="513"/>
      <c r="D24" s="514"/>
      <c r="E24" s="514"/>
      <c r="F24" s="515"/>
      <c r="G24" s="484"/>
      <c r="H24" s="485"/>
      <c r="I24" s="485"/>
      <c r="J24" s="486"/>
      <c r="K24" s="485"/>
      <c r="L24" s="485"/>
      <c r="M24" s="485"/>
      <c r="N24" s="488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480"/>
      <c r="AG24" s="494"/>
      <c r="AH24" s="485"/>
      <c r="AI24" s="485"/>
      <c r="AJ24" s="495"/>
      <c r="AK24" s="484"/>
      <c r="AL24" s="485"/>
      <c r="AM24" s="485"/>
      <c r="AN24" s="486"/>
      <c r="AO24" s="485"/>
      <c r="AP24" s="485"/>
      <c r="AQ24" s="485"/>
      <c r="AR24" s="488"/>
      <c r="AS24" s="126"/>
      <c r="AT24" s="126"/>
      <c r="AU24" s="480"/>
      <c r="AV24" s="494"/>
      <c r="AW24" s="485"/>
      <c r="AX24" s="485"/>
      <c r="AY24" s="495"/>
      <c r="AZ24" s="484"/>
      <c r="BA24" s="485"/>
      <c r="BB24" s="485"/>
      <c r="BC24" s="486"/>
      <c r="BD24" s="485"/>
      <c r="BE24" s="485"/>
      <c r="BF24" s="485"/>
      <c r="BG24" s="488"/>
      <c r="BH24" s="126"/>
    </row>
    <row r="25" spans="2:60" ht="24">
      <c r="B25" s="125"/>
      <c r="C25" s="510" t="s">
        <v>105</v>
      </c>
      <c r="D25" s="511"/>
      <c r="E25" s="511"/>
      <c r="F25" s="512"/>
      <c r="G25" s="496">
        <f>入力ｼｰﾄ!G43</f>
        <v>0</v>
      </c>
      <c r="H25" s="497"/>
      <c r="I25" s="497"/>
      <c r="J25" s="498"/>
      <c r="K25" s="497">
        <f>入力ｼｰﾄ!K43</f>
        <v>0</v>
      </c>
      <c r="L25" s="497"/>
      <c r="M25" s="497"/>
      <c r="N25" s="499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478">
        <v>6</v>
      </c>
      <c r="AG25" s="489">
        <f>入力ｼｰﾄ!C100</f>
        <v>0</v>
      </c>
      <c r="AH25" s="490"/>
      <c r="AI25" s="490"/>
      <c r="AJ25" s="491"/>
      <c r="AK25" s="496">
        <f>入力ｼｰﾄ!G100</f>
        <v>0</v>
      </c>
      <c r="AL25" s="497"/>
      <c r="AM25" s="497"/>
      <c r="AN25" s="498"/>
      <c r="AO25" s="497">
        <f>入力ｼｰﾄ!K100</f>
        <v>0</v>
      </c>
      <c r="AP25" s="497"/>
      <c r="AQ25" s="497"/>
      <c r="AR25" s="499"/>
      <c r="AS25" s="126"/>
      <c r="AT25" s="126"/>
      <c r="AU25" s="478">
        <v>6</v>
      </c>
      <c r="AV25" s="489">
        <f>入力ｼｰﾄ!C169</f>
        <v>0</v>
      </c>
      <c r="AW25" s="490"/>
      <c r="AX25" s="490"/>
      <c r="AY25" s="491"/>
      <c r="AZ25" s="496">
        <f>入力ｼｰﾄ!G169</f>
        <v>0</v>
      </c>
      <c r="BA25" s="497"/>
      <c r="BB25" s="497"/>
      <c r="BC25" s="498"/>
      <c r="BD25" s="497">
        <f>入力ｼｰﾄ!K169</f>
        <v>0</v>
      </c>
      <c r="BE25" s="497"/>
      <c r="BF25" s="497"/>
      <c r="BG25" s="499"/>
      <c r="BH25" s="126"/>
    </row>
    <row r="26" spans="2:60" ht="24">
      <c r="B26" s="125"/>
      <c r="C26" s="510"/>
      <c r="D26" s="511"/>
      <c r="E26" s="511"/>
      <c r="F26" s="512"/>
      <c r="G26" s="481">
        <f>入力ｼｰﾄ!G44</f>
        <v>0</v>
      </c>
      <c r="H26" s="482"/>
      <c r="I26" s="482"/>
      <c r="J26" s="483"/>
      <c r="K26" s="482">
        <f>入力ｼｰﾄ!K44</f>
        <v>0</v>
      </c>
      <c r="L26" s="482"/>
      <c r="M26" s="482"/>
      <c r="N26" s="487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479"/>
      <c r="AG26" s="492"/>
      <c r="AH26" s="482"/>
      <c r="AI26" s="482"/>
      <c r="AJ26" s="493"/>
      <c r="AK26" s="481">
        <f>入力ｼｰﾄ!G101</f>
        <v>0</v>
      </c>
      <c r="AL26" s="482"/>
      <c r="AM26" s="482"/>
      <c r="AN26" s="483"/>
      <c r="AO26" s="482">
        <f>入力ｼｰﾄ!K101</f>
        <v>0</v>
      </c>
      <c r="AP26" s="482"/>
      <c r="AQ26" s="482"/>
      <c r="AR26" s="487"/>
      <c r="AS26" s="126"/>
      <c r="AT26" s="126"/>
      <c r="AU26" s="479"/>
      <c r="AV26" s="492"/>
      <c r="AW26" s="482"/>
      <c r="AX26" s="482"/>
      <c r="AY26" s="493"/>
      <c r="AZ26" s="481">
        <f>入力ｼｰﾄ!G170</f>
        <v>0</v>
      </c>
      <c r="BA26" s="482"/>
      <c r="BB26" s="482"/>
      <c r="BC26" s="483"/>
      <c r="BD26" s="482">
        <f>入力ｼｰﾄ!K170</f>
        <v>0</v>
      </c>
      <c r="BE26" s="482"/>
      <c r="BF26" s="482"/>
      <c r="BG26" s="487"/>
      <c r="BH26" s="126"/>
    </row>
    <row r="27" spans="2:60" ht="24.75" thickBot="1">
      <c r="B27" s="125"/>
      <c r="C27" s="513"/>
      <c r="D27" s="514"/>
      <c r="E27" s="514"/>
      <c r="F27" s="515"/>
      <c r="G27" s="484"/>
      <c r="H27" s="485"/>
      <c r="I27" s="485"/>
      <c r="J27" s="486"/>
      <c r="K27" s="485"/>
      <c r="L27" s="485"/>
      <c r="M27" s="485"/>
      <c r="N27" s="488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480"/>
      <c r="AG27" s="494"/>
      <c r="AH27" s="485"/>
      <c r="AI27" s="485"/>
      <c r="AJ27" s="495"/>
      <c r="AK27" s="484"/>
      <c r="AL27" s="485"/>
      <c r="AM27" s="485"/>
      <c r="AN27" s="486"/>
      <c r="AO27" s="485"/>
      <c r="AP27" s="485"/>
      <c r="AQ27" s="485"/>
      <c r="AR27" s="488"/>
      <c r="AS27" s="126"/>
      <c r="AT27" s="126"/>
      <c r="AU27" s="480"/>
      <c r="AV27" s="494"/>
      <c r="AW27" s="485"/>
      <c r="AX27" s="485"/>
      <c r="AY27" s="495"/>
      <c r="AZ27" s="484"/>
      <c r="BA27" s="485"/>
      <c r="BB27" s="485"/>
      <c r="BC27" s="486"/>
      <c r="BD27" s="485"/>
      <c r="BE27" s="485"/>
      <c r="BF27" s="485"/>
      <c r="BG27" s="488"/>
      <c r="BH27" s="126"/>
    </row>
    <row r="28" spans="2:60" ht="24">
      <c r="B28" s="125"/>
      <c r="C28" s="510" t="s">
        <v>105</v>
      </c>
      <c r="D28" s="511"/>
      <c r="E28" s="511"/>
      <c r="F28" s="512"/>
      <c r="G28" s="496">
        <f>入力ｼｰﾄ!G46</f>
        <v>0</v>
      </c>
      <c r="H28" s="497"/>
      <c r="I28" s="497"/>
      <c r="J28" s="498"/>
      <c r="K28" s="497">
        <f>入力ｼｰﾄ!K46</f>
        <v>0</v>
      </c>
      <c r="L28" s="497"/>
      <c r="M28" s="497"/>
      <c r="N28" s="499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478">
        <v>7</v>
      </c>
      <c r="AG28" s="489">
        <f>入力ｼｰﾄ!C103</f>
        <v>0</v>
      </c>
      <c r="AH28" s="490"/>
      <c r="AI28" s="490"/>
      <c r="AJ28" s="491"/>
      <c r="AK28" s="496">
        <f>入力ｼｰﾄ!G103</f>
        <v>0</v>
      </c>
      <c r="AL28" s="497"/>
      <c r="AM28" s="497"/>
      <c r="AN28" s="498"/>
      <c r="AO28" s="497">
        <f>入力ｼｰﾄ!K103</f>
        <v>0</v>
      </c>
      <c r="AP28" s="497"/>
      <c r="AQ28" s="497"/>
      <c r="AR28" s="499"/>
      <c r="AS28" s="126"/>
      <c r="AT28" s="126"/>
      <c r="AU28" s="478">
        <v>7</v>
      </c>
      <c r="AV28" s="489">
        <f>入力ｼｰﾄ!C172</f>
        <v>0</v>
      </c>
      <c r="AW28" s="490"/>
      <c r="AX28" s="490"/>
      <c r="AY28" s="491"/>
      <c r="AZ28" s="496">
        <f>入力ｼｰﾄ!G172</f>
        <v>0</v>
      </c>
      <c r="BA28" s="497"/>
      <c r="BB28" s="497"/>
      <c r="BC28" s="498"/>
      <c r="BD28" s="497">
        <f>入力ｼｰﾄ!K172</f>
        <v>0</v>
      </c>
      <c r="BE28" s="497"/>
      <c r="BF28" s="497"/>
      <c r="BG28" s="499"/>
      <c r="BH28" s="126"/>
    </row>
    <row r="29" spans="2:60" ht="24">
      <c r="B29" s="125"/>
      <c r="C29" s="510"/>
      <c r="D29" s="511"/>
      <c r="E29" s="511"/>
      <c r="F29" s="512"/>
      <c r="G29" s="481">
        <f>入力ｼｰﾄ!G47</f>
        <v>0</v>
      </c>
      <c r="H29" s="482"/>
      <c r="I29" s="482"/>
      <c r="J29" s="483"/>
      <c r="K29" s="482">
        <f>入力ｼｰﾄ!K47</f>
        <v>0</v>
      </c>
      <c r="L29" s="482"/>
      <c r="M29" s="482"/>
      <c r="N29" s="487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479"/>
      <c r="AG29" s="492"/>
      <c r="AH29" s="482"/>
      <c r="AI29" s="482"/>
      <c r="AJ29" s="493"/>
      <c r="AK29" s="481">
        <f>入力ｼｰﾄ!G104</f>
        <v>0</v>
      </c>
      <c r="AL29" s="482"/>
      <c r="AM29" s="482"/>
      <c r="AN29" s="483"/>
      <c r="AO29" s="482">
        <f>入力ｼｰﾄ!K104</f>
        <v>0</v>
      </c>
      <c r="AP29" s="482"/>
      <c r="AQ29" s="482"/>
      <c r="AR29" s="487"/>
      <c r="AS29" s="126"/>
      <c r="AT29" s="126"/>
      <c r="AU29" s="479"/>
      <c r="AV29" s="492"/>
      <c r="AW29" s="482"/>
      <c r="AX29" s="482"/>
      <c r="AY29" s="493"/>
      <c r="AZ29" s="481">
        <f>入力ｼｰﾄ!G173</f>
        <v>0</v>
      </c>
      <c r="BA29" s="482"/>
      <c r="BB29" s="482"/>
      <c r="BC29" s="483"/>
      <c r="BD29" s="482">
        <f>入力ｼｰﾄ!K173</f>
        <v>0</v>
      </c>
      <c r="BE29" s="482"/>
      <c r="BF29" s="482"/>
      <c r="BG29" s="487"/>
      <c r="BH29" s="126"/>
    </row>
    <row r="30" spans="2:60" ht="24.75" thickBot="1">
      <c r="B30" s="125"/>
      <c r="C30" s="513"/>
      <c r="D30" s="514"/>
      <c r="E30" s="514"/>
      <c r="F30" s="515"/>
      <c r="G30" s="484"/>
      <c r="H30" s="485"/>
      <c r="I30" s="485"/>
      <c r="J30" s="486"/>
      <c r="K30" s="485"/>
      <c r="L30" s="485"/>
      <c r="M30" s="485"/>
      <c r="N30" s="488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480"/>
      <c r="AG30" s="494"/>
      <c r="AH30" s="485"/>
      <c r="AI30" s="485"/>
      <c r="AJ30" s="495"/>
      <c r="AK30" s="484"/>
      <c r="AL30" s="485"/>
      <c r="AM30" s="485"/>
      <c r="AN30" s="486"/>
      <c r="AO30" s="485"/>
      <c r="AP30" s="485"/>
      <c r="AQ30" s="485"/>
      <c r="AR30" s="488"/>
      <c r="AS30" s="126"/>
      <c r="AT30" s="126"/>
      <c r="AU30" s="480"/>
      <c r="AV30" s="494"/>
      <c r="AW30" s="485"/>
      <c r="AX30" s="485"/>
      <c r="AY30" s="495"/>
      <c r="AZ30" s="484"/>
      <c r="BA30" s="485"/>
      <c r="BB30" s="485"/>
      <c r="BC30" s="486"/>
      <c r="BD30" s="485"/>
      <c r="BE30" s="485"/>
      <c r="BF30" s="485"/>
      <c r="BG30" s="488"/>
      <c r="BH30" s="126"/>
    </row>
  </sheetData>
  <sheetProtection sheet="1" objects="1" scenarios="1" selectLockedCells="1"/>
  <mergeCells count="165">
    <mergeCell ref="BD14:BG15"/>
    <mergeCell ref="AZ11:BC12"/>
    <mergeCell ref="BD11:BG12"/>
    <mergeCell ref="AV13:AY15"/>
    <mergeCell ref="AZ13:BC13"/>
    <mergeCell ref="BD13:BG13"/>
    <mergeCell ref="AV10:AY12"/>
    <mergeCell ref="AZ10:BC10"/>
    <mergeCell ref="BD10:BG10"/>
    <mergeCell ref="AZ14:BC15"/>
    <mergeCell ref="AZ29:BC30"/>
    <mergeCell ref="BD29:BG30"/>
    <mergeCell ref="AV28:AY30"/>
    <mergeCell ref="AZ28:BC28"/>
    <mergeCell ref="BD28:BG28"/>
    <mergeCell ref="AZ26:BC27"/>
    <mergeCell ref="BD26:BG27"/>
    <mergeCell ref="AZ23:BC24"/>
    <mergeCell ref="AZ20:BC21"/>
    <mergeCell ref="BD20:BG21"/>
    <mergeCell ref="AV19:AY21"/>
    <mergeCell ref="AZ19:BC19"/>
    <mergeCell ref="BD19:BG19"/>
    <mergeCell ref="BD23:BG24"/>
    <mergeCell ref="AV25:AY27"/>
    <mergeCell ref="AZ25:BC25"/>
    <mergeCell ref="BD25:BG25"/>
    <mergeCell ref="AV22:AY24"/>
    <mergeCell ref="AZ22:BC22"/>
    <mergeCell ref="BD22:BG22"/>
    <mergeCell ref="AZ17:BC18"/>
    <mergeCell ref="BD17:BG18"/>
    <mergeCell ref="AV16:AY18"/>
    <mergeCell ref="AZ16:BC16"/>
    <mergeCell ref="BD16:BG16"/>
    <mergeCell ref="AG16:AJ18"/>
    <mergeCell ref="AK16:AN16"/>
    <mergeCell ref="AO16:AR16"/>
    <mergeCell ref="AK17:AN18"/>
    <mergeCell ref="AO17:AR18"/>
    <mergeCell ref="AK14:AN15"/>
    <mergeCell ref="AO14:AR15"/>
    <mergeCell ref="Z13:AC13"/>
    <mergeCell ref="R10:U12"/>
    <mergeCell ref="V10:Y10"/>
    <mergeCell ref="Z10:AC10"/>
    <mergeCell ref="AK11:AN12"/>
    <mergeCell ref="AO11:AR12"/>
    <mergeCell ref="AG13:AJ15"/>
    <mergeCell ref="AK13:AN13"/>
    <mergeCell ref="AO13:AR13"/>
    <mergeCell ref="AF10:AF12"/>
    <mergeCell ref="AF13:AF15"/>
    <mergeCell ref="AG10:AJ12"/>
    <mergeCell ref="AK10:AN10"/>
    <mergeCell ref="AO10:AR10"/>
    <mergeCell ref="Z11:AC12"/>
    <mergeCell ref="R13:U15"/>
    <mergeCell ref="Z20:AC21"/>
    <mergeCell ref="V17:Y18"/>
    <mergeCell ref="Z17:AC18"/>
    <mergeCell ref="AF16:AF18"/>
    <mergeCell ref="AF19:AF21"/>
    <mergeCell ref="AF22:AF24"/>
    <mergeCell ref="AK20:AN21"/>
    <mergeCell ref="AO20:AR21"/>
    <mergeCell ref="AG19:AJ21"/>
    <mergeCell ref="AK19:AN19"/>
    <mergeCell ref="AO19:AR19"/>
    <mergeCell ref="R8:V9"/>
    <mergeCell ref="W8:AA9"/>
    <mergeCell ref="G29:J30"/>
    <mergeCell ref="K29:N30"/>
    <mergeCell ref="C28:F30"/>
    <mergeCell ref="G28:J28"/>
    <mergeCell ref="K28:N28"/>
    <mergeCell ref="G26:J27"/>
    <mergeCell ref="K26:N27"/>
    <mergeCell ref="G23:J24"/>
    <mergeCell ref="K23:N24"/>
    <mergeCell ref="C25:F27"/>
    <mergeCell ref="G25:J25"/>
    <mergeCell ref="K25:N25"/>
    <mergeCell ref="C22:F24"/>
    <mergeCell ref="G22:J22"/>
    <mergeCell ref="K22:N22"/>
    <mergeCell ref="G20:J21"/>
    <mergeCell ref="K20:N21"/>
    <mergeCell ref="G17:J18"/>
    <mergeCell ref="K17:N18"/>
    <mergeCell ref="C19:F21"/>
    <mergeCell ref="G19:J19"/>
    <mergeCell ref="V11:Y12"/>
    <mergeCell ref="K19:N19"/>
    <mergeCell ref="C16:F18"/>
    <mergeCell ref="G16:J16"/>
    <mergeCell ref="K16:N16"/>
    <mergeCell ref="G14:J15"/>
    <mergeCell ref="K14:N15"/>
    <mergeCell ref="V14:Y15"/>
    <mergeCell ref="Z14:AC15"/>
    <mergeCell ref="G11:J12"/>
    <mergeCell ref="K11:N12"/>
    <mergeCell ref="C13:F15"/>
    <mergeCell ref="G13:J13"/>
    <mergeCell ref="K13:N13"/>
    <mergeCell ref="C10:F12"/>
    <mergeCell ref="G10:J10"/>
    <mergeCell ref="K10:N10"/>
    <mergeCell ref="V13:Y13"/>
    <mergeCell ref="R19:U21"/>
    <mergeCell ref="V19:Y19"/>
    <mergeCell ref="Z19:AC19"/>
    <mergeCell ref="R16:U18"/>
    <mergeCell ref="V16:Y16"/>
    <mergeCell ref="Z16:AC16"/>
    <mergeCell ref="V20:Y21"/>
    <mergeCell ref="B1:BJ1"/>
    <mergeCell ref="B6:B7"/>
    <mergeCell ref="B8:B9"/>
    <mergeCell ref="Q6:Q7"/>
    <mergeCell ref="Q8:Q9"/>
    <mergeCell ref="AF6:AF7"/>
    <mergeCell ref="AF8:AF9"/>
    <mergeCell ref="AU6:AU7"/>
    <mergeCell ref="AU8:AU9"/>
    <mergeCell ref="C8:G9"/>
    <mergeCell ref="H8:L9"/>
    <mergeCell ref="C6:H7"/>
    <mergeCell ref="I6:O7"/>
    <mergeCell ref="AV8:AZ9"/>
    <mergeCell ref="BA8:BE9"/>
    <mergeCell ref="AV6:BA7"/>
    <mergeCell ref="BB6:BH7"/>
    <mergeCell ref="C3:AB3"/>
    <mergeCell ref="AG8:AK9"/>
    <mergeCell ref="AL8:AP9"/>
    <mergeCell ref="AG6:AL7"/>
    <mergeCell ref="AM6:AS7"/>
    <mergeCell ref="R6:W7"/>
    <mergeCell ref="X6:AD7"/>
    <mergeCell ref="AF25:AF27"/>
    <mergeCell ref="AF28:AF30"/>
    <mergeCell ref="AU10:AU12"/>
    <mergeCell ref="AU13:AU15"/>
    <mergeCell ref="AU16:AU18"/>
    <mergeCell ref="AU19:AU21"/>
    <mergeCell ref="AU22:AU24"/>
    <mergeCell ref="AU25:AU27"/>
    <mergeCell ref="AU28:AU30"/>
    <mergeCell ref="AK29:AN30"/>
    <mergeCell ref="AO29:AR30"/>
    <mergeCell ref="AG28:AJ30"/>
    <mergeCell ref="AK28:AN28"/>
    <mergeCell ref="AO28:AR28"/>
    <mergeCell ref="AK26:AN27"/>
    <mergeCell ref="AO26:AR27"/>
    <mergeCell ref="AG25:AJ27"/>
    <mergeCell ref="AK23:AN24"/>
    <mergeCell ref="AO23:AR24"/>
    <mergeCell ref="AK25:AN25"/>
    <mergeCell ref="AO25:AR25"/>
    <mergeCell ref="AG22:AJ24"/>
    <mergeCell ref="AK22:AN22"/>
    <mergeCell ref="AO22:AR22"/>
  </mergeCells>
  <phoneticPr fontId="2"/>
  <printOptions horizontalCentered="1" verticalCentered="1"/>
  <pageMargins left="0.39370078740157483" right="0.35433070866141736" top="0.31496062992125984" bottom="0.31496062992125984" header="0.23622047244094491" footer="0.19685039370078741"/>
  <pageSetup paperSize="9" scale="74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B2:AM61"/>
  <sheetViews>
    <sheetView showGridLines="0" view="pageBreakPreview" topLeftCell="A37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2:39" ht="21">
      <c r="H2" s="152"/>
      <c r="I2" s="3"/>
      <c r="J2" s="3" t="s">
        <v>177</v>
      </c>
      <c r="K2" s="517" t="str">
        <f>入力ｼｰﾄ!O3</f>
        <v>２０１９</v>
      </c>
      <c r="L2" s="517"/>
      <c r="M2" s="517"/>
      <c r="N2" s="517"/>
      <c r="O2" s="152" t="s">
        <v>123</v>
      </c>
      <c r="P2" s="152" t="s">
        <v>178</v>
      </c>
      <c r="Q2" s="3"/>
      <c r="R2" s="547">
        <f>入力ｼｰﾄ!$S$3</f>
        <v>0</v>
      </c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</row>
    <row r="3" spans="2:39" ht="14.25">
      <c r="H3" s="4"/>
      <c r="I3" s="3"/>
      <c r="J3" s="3"/>
      <c r="K3" s="3"/>
      <c r="L3" s="3"/>
      <c r="M3" s="3"/>
      <c r="N3" s="3"/>
      <c r="O3" s="597">
        <f>入力ｼｰﾄ!AF3</f>
        <v>0</v>
      </c>
      <c r="P3" s="598"/>
      <c r="Q3" s="598"/>
      <c r="R3" s="598"/>
      <c r="S3" s="598"/>
      <c r="T3" s="571" t="s">
        <v>179</v>
      </c>
      <c r="U3" s="572"/>
      <c r="V3" s="572"/>
      <c r="W3" s="572"/>
      <c r="X3" s="572"/>
      <c r="Y3" s="572"/>
      <c r="Z3" s="572"/>
      <c r="AA3" s="3"/>
      <c r="AB3" s="3"/>
      <c r="AC3" s="3"/>
      <c r="AD3" s="3"/>
    </row>
    <row r="4" spans="2:39" ht="18.75">
      <c r="H4" s="552" t="s">
        <v>180</v>
      </c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</row>
    <row r="5" spans="2:39" ht="14.25" thickBot="1"/>
    <row r="6" spans="2:39">
      <c r="C6" s="554" t="s">
        <v>16</v>
      </c>
      <c r="D6" s="555"/>
      <c r="E6" s="555"/>
      <c r="F6" s="555"/>
      <c r="G6" s="555"/>
      <c r="H6" s="555"/>
      <c r="I6" s="555"/>
      <c r="J6" s="556"/>
      <c r="K6" s="616" t="s">
        <v>16</v>
      </c>
      <c r="L6" s="617"/>
      <c r="M6" s="617"/>
      <c r="N6" s="618"/>
      <c r="O6" s="619" t="s">
        <v>17</v>
      </c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555" t="s">
        <v>18</v>
      </c>
      <c r="AD6" s="555"/>
      <c r="AE6" s="555"/>
      <c r="AF6" s="555"/>
      <c r="AG6" s="555"/>
      <c r="AH6" s="555"/>
      <c r="AI6" s="621"/>
    </row>
    <row r="7" spans="2:39">
      <c r="C7" s="557" t="s">
        <v>20</v>
      </c>
      <c r="D7" s="558"/>
      <c r="E7" s="558"/>
      <c r="F7" s="558"/>
      <c r="G7" s="558"/>
      <c r="H7" s="558"/>
      <c r="I7" s="558"/>
      <c r="J7" s="559"/>
      <c r="K7" s="624" t="s">
        <v>21</v>
      </c>
      <c r="L7" s="625"/>
      <c r="M7" s="625"/>
      <c r="N7" s="626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2"/>
      <c r="AD7" s="622"/>
      <c r="AE7" s="622"/>
      <c r="AF7" s="622"/>
      <c r="AG7" s="622"/>
      <c r="AH7" s="622"/>
      <c r="AI7" s="623"/>
    </row>
    <row r="8" spans="2:39">
      <c r="C8" s="575">
        <f>入力ｼｰﾄ!C8</f>
        <v>0</v>
      </c>
      <c r="D8" s="576"/>
      <c r="E8" s="576"/>
      <c r="F8" s="576"/>
      <c r="G8" s="576"/>
      <c r="H8" s="577"/>
      <c r="I8" s="584" t="s">
        <v>23</v>
      </c>
      <c r="J8" s="585"/>
      <c r="K8" s="627">
        <f>入力ｼｰﾄ!K8</f>
        <v>0</v>
      </c>
      <c r="L8" s="576"/>
      <c r="M8" s="576"/>
      <c r="N8" s="628"/>
      <c r="O8" s="136" t="s">
        <v>24</v>
      </c>
      <c r="P8" s="629">
        <f>入力ｼｰﾄ!P8</f>
        <v>0</v>
      </c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1">
        <f>入力ｼｰﾄ!AC8</f>
        <v>0</v>
      </c>
      <c r="AD8" s="631"/>
      <c r="AE8" s="631"/>
      <c r="AF8" s="631"/>
      <c r="AG8" s="631"/>
      <c r="AH8" s="631"/>
      <c r="AI8" s="632"/>
    </row>
    <row r="9" spans="2:39">
      <c r="B9" s="2"/>
      <c r="C9" s="578">
        <f>入力ｼｰﾄ!C9</f>
        <v>0</v>
      </c>
      <c r="D9" s="579"/>
      <c r="E9" s="579"/>
      <c r="F9" s="579"/>
      <c r="G9" s="579"/>
      <c r="H9" s="580"/>
      <c r="I9" s="593" t="s">
        <v>26</v>
      </c>
      <c r="J9" s="594"/>
      <c r="K9" s="637">
        <f>入力ｼｰﾄ!K9</f>
        <v>0</v>
      </c>
      <c r="L9" s="637"/>
      <c r="M9" s="637"/>
      <c r="N9" s="637"/>
      <c r="O9" s="639">
        <f>入力ｼｰﾄ!O9</f>
        <v>0</v>
      </c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3"/>
      <c r="AD9" s="633"/>
      <c r="AE9" s="633"/>
      <c r="AF9" s="633"/>
      <c r="AG9" s="633"/>
      <c r="AH9" s="633"/>
      <c r="AI9" s="634"/>
    </row>
    <row r="10" spans="2:39" ht="14.25" thickBot="1">
      <c r="C10" s="581"/>
      <c r="D10" s="582"/>
      <c r="E10" s="582"/>
      <c r="F10" s="582"/>
      <c r="G10" s="582"/>
      <c r="H10" s="583"/>
      <c r="I10" s="595"/>
      <c r="J10" s="596"/>
      <c r="K10" s="638"/>
      <c r="L10" s="638"/>
      <c r="M10" s="638"/>
      <c r="N10" s="638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35"/>
      <c r="AD10" s="635"/>
      <c r="AE10" s="635"/>
      <c r="AF10" s="635"/>
      <c r="AG10" s="635"/>
      <c r="AH10" s="635"/>
      <c r="AI10" s="636"/>
    </row>
    <row r="12" spans="2:39" ht="14.25" thickBot="1"/>
    <row r="13" spans="2:39">
      <c r="C13" s="358" t="s">
        <v>32</v>
      </c>
      <c r="D13" s="331"/>
      <c r="E13" s="331"/>
      <c r="F13" s="331"/>
      <c r="G13" s="359"/>
      <c r="H13" s="331" t="s">
        <v>33</v>
      </c>
      <c r="I13" s="331"/>
      <c r="J13" s="359"/>
      <c r="K13" s="548">
        <f>入力ｼｰﾄ!$K$13</f>
        <v>0</v>
      </c>
      <c r="L13" s="548"/>
      <c r="M13" s="548"/>
      <c r="N13" s="549"/>
      <c r="O13" s="560" t="s">
        <v>16</v>
      </c>
      <c r="P13" s="331"/>
      <c r="Q13" s="331"/>
      <c r="R13" s="331"/>
      <c r="S13" s="331"/>
      <c r="T13" s="331"/>
      <c r="U13" s="331"/>
      <c r="V13" s="561"/>
      <c r="W13" s="591" t="str">
        <f>入力ｼｰﾄ!W13</f>
        <v>みょうじ監督</v>
      </c>
      <c r="X13" s="573"/>
      <c r="Y13" s="573"/>
      <c r="Z13" s="573"/>
      <c r="AA13" s="573"/>
      <c r="AB13" s="592"/>
      <c r="AC13" s="573" t="str">
        <f>入力ｼｰﾄ!AC13</f>
        <v>なまえ監督</v>
      </c>
      <c r="AD13" s="573"/>
      <c r="AE13" s="573"/>
      <c r="AF13" s="573"/>
      <c r="AG13" s="573"/>
      <c r="AH13" s="573"/>
      <c r="AI13" s="574"/>
    </row>
    <row r="14" spans="2:39">
      <c r="C14" s="394"/>
      <c r="D14" s="379"/>
      <c r="E14" s="379"/>
      <c r="F14" s="379"/>
      <c r="G14" s="393"/>
      <c r="H14" s="379"/>
      <c r="I14" s="379"/>
      <c r="J14" s="393"/>
      <c r="K14" s="550"/>
      <c r="L14" s="550"/>
      <c r="M14" s="550"/>
      <c r="N14" s="550"/>
      <c r="O14" s="562" t="s">
        <v>38</v>
      </c>
      <c r="P14" s="563"/>
      <c r="Q14" s="563"/>
      <c r="R14" s="563"/>
      <c r="S14" s="563"/>
      <c r="T14" s="563"/>
      <c r="U14" s="563"/>
      <c r="V14" s="564"/>
      <c r="W14" s="565">
        <f>入力ｼｰﾄ!W14</f>
        <v>0</v>
      </c>
      <c r="X14" s="550"/>
      <c r="Y14" s="550"/>
      <c r="Z14" s="550"/>
      <c r="AA14" s="550"/>
      <c r="AB14" s="566"/>
      <c r="AC14" s="518">
        <f>入力ｼｰﾄ!AC14</f>
        <v>0</v>
      </c>
      <c r="AD14" s="518"/>
      <c r="AE14" s="518"/>
      <c r="AF14" s="518"/>
      <c r="AG14" s="518"/>
      <c r="AH14" s="518"/>
      <c r="AI14" s="569"/>
    </row>
    <row r="15" spans="2:39">
      <c r="C15" s="435"/>
      <c r="D15" s="333"/>
      <c r="E15" s="333"/>
      <c r="F15" s="333"/>
      <c r="G15" s="436"/>
      <c r="H15" s="333"/>
      <c r="I15" s="333"/>
      <c r="J15" s="436"/>
      <c r="K15" s="551"/>
      <c r="L15" s="551"/>
      <c r="M15" s="551"/>
      <c r="N15" s="551"/>
      <c r="O15" s="303"/>
      <c r="P15" s="333"/>
      <c r="Q15" s="333"/>
      <c r="R15" s="333"/>
      <c r="S15" s="333"/>
      <c r="T15" s="333"/>
      <c r="U15" s="333"/>
      <c r="V15" s="381"/>
      <c r="W15" s="567"/>
      <c r="X15" s="551"/>
      <c r="Y15" s="551"/>
      <c r="Z15" s="551"/>
      <c r="AA15" s="551"/>
      <c r="AB15" s="568"/>
      <c r="AC15" s="551"/>
      <c r="AD15" s="551"/>
      <c r="AE15" s="551"/>
      <c r="AF15" s="551"/>
      <c r="AG15" s="551"/>
      <c r="AH15" s="551"/>
      <c r="AI15" s="570"/>
    </row>
    <row r="16" spans="2:39">
      <c r="C16" s="386" t="s">
        <v>43</v>
      </c>
      <c r="D16" s="387"/>
      <c r="E16" s="387"/>
      <c r="F16" s="387"/>
      <c r="G16" s="387"/>
      <c r="H16" s="387"/>
      <c r="I16" s="387"/>
      <c r="J16" s="388"/>
      <c r="K16" s="391" t="s">
        <v>44</v>
      </c>
      <c r="L16" s="387"/>
      <c r="M16" s="387"/>
      <c r="N16" s="387"/>
      <c r="O16" s="379"/>
      <c r="P16" s="379"/>
      <c r="Q16" s="599"/>
      <c r="R16" s="550">
        <f>入力ｼｰﾄ!R16</f>
        <v>0</v>
      </c>
      <c r="S16" s="550"/>
      <c r="T16" s="550"/>
      <c r="U16" s="550"/>
      <c r="V16" s="55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1"/>
    </row>
    <row r="17" spans="2:35" ht="14.25" thickBot="1">
      <c r="C17" s="389"/>
      <c r="D17" s="390"/>
      <c r="E17" s="390"/>
      <c r="F17" s="390"/>
      <c r="G17" s="390"/>
      <c r="H17" s="390"/>
      <c r="I17" s="390"/>
      <c r="J17" s="233"/>
      <c r="K17" s="392"/>
      <c r="L17" s="390"/>
      <c r="M17" s="390"/>
      <c r="N17" s="390"/>
      <c r="O17" s="390"/>
      <c r="P17" s="390"/>
      <c r="Q17" s="587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3"/>
    </row>
    <row r="19" spans="2:35" ht="14.25" thickBot="1"/>
    <row r="20" spans="2:35">
      <c r="C20" s="254" t="s">
        <v>51</v>
      </c>
      <c r="D20" s="237"/>
      <c r="E20" s="237"/>
      <c r="F20" s="237"/>
      <c r="G20" s="237"/>
      <c r="H20" s="255"/>
      <c r="I20" s="607">
        <f>入力ｼｰﾄ!I20</f>
        <v>0</v>
      </c>
      <c r="J20" s="608"/>
      <c r="K20" s="608"/>
      <c r="L20" s="608"/>
      <c r="M20" s="608"/>
      <c r="N20" s="609"/>
      <c r="O20" s="236" t="s">
        <v>53</v>
      </c>
      <c r="P20" s="237"/>
      <c r="Q20" s="237"/>
      <c r="R20" s="255"/>
      <c r="S20" s="588" t="s">
        <v>16</v>
      </c>
      <c r="T20" s="589"/>
      <c r="U20" s="589"/>
      <c r="V20" s="590"/>
      <c r="W20" s="527">
        <f>入力ｼｰﾄ!W20</f>
        <v>0</v>
      </c>
      <c r="X20" s="528"/>
      <c r="Y20" s="528"/>
      <c r="Z20" s="528"/>
      <c r="AA20" s="529"/>
      <c r="AB20" s="528">
        <f>入力ｼｰﾄ!AB20</f>
        <v>0</v>
      </c>
      <c r="AC20" s="528"/>
      <c r="AD20" s="528"/>
      <c r="AE20" s="528"/>
      <c r="AF20" s="530"/>
      <c r="AG20" s="279" t="s">
        <v>54</v>
      </c>
      <c r="AH20" s="279"/>
      <c r="AI20" s="280"/>
    </row>
    <row r="21" spans="2:35">
      <c r="C21" s="256"/>
      <c r="D21" s="240"/>
      <c r="E21" s="240"/>
      <c r="F21" s="240"/>
      <c r="G21" s="240"/>
      <c r="H21" s="257"/>
      <c r="I21" s="610"/>
      <c r="J21" s="598"/>
      <c r="K21" s="598"/>
      <c r="L21" s="598"/>
      <c r="M21" s="598"/>
      <c r="N21" s="611"/>
      <c r="O21" s="239"/>
      <c r="P21" s="240"/>
      <c r="Q21" s="240"/>
      <c r="R21" s="257"/>
      <c r="S21" s="239" t="s">
        <v>56</v>
      </c>
      <c r="T21" s="240"/>
      <c r="U21" s="240"/>
      <c r="V21" s="240"/>
      <c r="W21" s="519">
        <f>入力ｼｰﾄ!W21</f>
        <v>0</v>
      </c>
      <c r="X21" s="520"/>
      <c r="Y21" s="520"/>
      <c r="Z21" s="520"/>
      <c r="AA21" s="521"/>
      <c r="AB21" s="520">
        <f>入力ｼｰﾄ!AB21</f>
        <v>0</v>
      </c>
      <c r="AC21" s="520"/>
      <c r="AD21" s="520"/>
      <c r="AE21" s="520"/>
      <c r="AF21" s="520"/>
      <c r="AG21" s="533">
        <f>入力ｼｰﾄ!AG21</f>
        <v>0</v>
      </c>
      <c r="AH21" s="533"/>
      <c r="AI21" s="534"/>
    </row>
    <row r="22" spans="2:35" ht="14.25" thickBot="1">
      <c r="C22" s="258"/>
      <c r="D22" s="243"/>
      <c r="E22" s="243"/>
      <c r="F22" s="243"/>
      <c r="G22" s="243"/>
      <c r="H22" s="259"/>
      <c r="I22" s="612"/>
      <c r="J22" s="613"/>
      <c r="K22" s="613"/>
      <c r="L22" s="613"/>
      <c r="M22" s="613"/>
      <c r="N22" s="614"/>
      <c r="O22" s="242"/>
      <c r="P22" s="243"/>
      <c r="Q22" s="243"/>
      <c r="R22" s="259"/>
      <c r="S22" s="242"/>
      <c r="T22" s="243"/>
      <c r="U22" s="243"/>
      <c r="V22" s="243"/>
      <c r="W22" s="522"/>
      <c r="X22" s="523"/>
      <c r="Y22" s="523"/>
      <c r="Z22" s="523"/>
      <c r="AA22" s="524"/>
      <c r="AB22" s="523"/>
      <c r="AC22" s="523"/>
      <c r="AD22" s="523"/>
      <c r="AE22" s="523"/>
      <c r="AF22" s="523"/>
      <c r="AG22" s="535"/>
      <c r="AH22" s="535"/>
      <c r="AI22" s="536"/>
    </row>
    <row r="23" spans="2:35">
      <c r="C23" s="147"/>
      <c r="D23" s="147"/>
      <c r="E23" s="147"/>
      <c r="F23" s="147"/>
      <c r="G23" s="147"/>
      <c r="H23" s="147"/>
      <c r="I23" s="147"/>
      <c r="J23" s="147"/>
      <c r="K23" s="134"/>
      <c r="L23" s="134"/>
      <c r="M23" s="134"/>
      <c r="N23" s="134"/>
      <c r="O23" s="134"/>
      <c r="P23" s="134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</row>
    <row r="24" spans="2:35" ht="14.25" thickBot="1">
      <c r="C24" s="147"/>
      <c r="D24" s="147"/>
      <c r="E24" s="147"/>
      <c r="F24" s="147"/>
      <c r="G24" s="147"/>
      <c r="H24" s="147"/>
      <c r="I24" s="147"/>
      <c r="J24" s="147"/>
      <c r="K24" s="134"/>
      <c r="L24" s="134"/>
      <c r="M24" s="134"/>
      <c r="N24" s="134"/>
      <c r="O24" s="134"/>
      <c r="P24" s="134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2:35" ht="13.5" customHeight="1">
      <c r="C25" s="358" t="s">
        <v>67</v>
      </c>
      <c r="D25" s="331"/>
      <c r="E25" s="331"/>
      <c r="F25" s="359"/>
      <c r="G25" s="604" t="s">
        <v>68</v>
      </c>
      <c r="H25" s="605"/>
      <c r="I25" s="605"/>
      <c r="J25" s="605"/>
      <c r="K25" s="605"/>
      <c r="L25" s="605"/>
      <c r="M25" s="605"/>
      <c r="N25" s="606"/>
      <c r="O25" s="341" t="s">
        <v>69</v>
      </c>
      <c r="P25" s="341"/>
      <c r="Q25" s="341" t="s">
        <v>70</v>
      </c>
      <c r="R25" s="341"/>
      <c r="S25" s="341" t="s">
        <v>71</v>
      </c>
      <c r="T25" s="341"/>
      <c r="U25" s="341"/>
      <c r="V25" s="341"/>
      <c r="W25" s="341"/>
      <c r="X25" s="341"/>
      <c r="Y25" s="356" t="s">
        <v>72</v>
      </c>
      <c r="Z25" s="341"/>
      <c r="AA25" s="341"/>
      <c r="AB25" s="341"/>
      <c r="AC25" s="341"/>
      <c r="AD25" s="279" t="s">
        <v>73</v>
      </c>
      <c r="AE25" s="279"/>
      <c r="AF25" s="279"/>
      <c r="AG25" s="279" t="s">
        <v>74</v>
      </c>
      <c r="AH25" s="279"/>
      <c r="AI25" s="280"/>
    </row>
    <row r="26" spans="2:35">
      <c r="C26" s="394"/>
      <c r="D26" s="379"/>
      <c r="E26" s="379"/>
      <c r="F26" s="393"/>
      <c r="G26" s="562" t="s">
        <v>75</v>
      </c>
      <c r="H26" s="563"/>
      <c r="I26" s="563"/>
      <c r="J26" s="586"/>
      <c r="K26" s="379" t="s">
        <v>76</v>
      </c>
      <c r="L26" s="379"/>
      <c r="M26" s="379"/>
      <c r="N26" s="393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6"/>
      <c r="AE26" s="346"/>
      <c r="AF26" s="346"/>
      <c r="AG26" s="346"/>
      <c r="AH26" s="346"/>
      <c r="AI26" s="348"/>
    </row>
    <row r="27" spans="2:35" ht="14.25" thickBot="1">
      <c r="C27" s="394"/>
      <c r="D27" s="379"/>
      <c r="E27" s="379"/>
      <c r="F27" s="393"/>
      <c r="G27" s="392"/>
      <c r="H27" s="390"/>
      <c r="I27" s="390"/>
      <c r="J27" s="587"/>
      <c r="K27" s="390"/>
      <c r="L27" s="390"/>
      <c r="M27" s="390"/>
      <c r="N27" s="233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47"/>
      <c r="AE27" s="347"/>
      <c r="AF27" s="347"/>
      <c r="AG27" s="347"/>
      <c r="AH27" s="347"/>
      <c r="AI27" s="349"/>
    </row>
    <row r="28" spans="2:35">
      <c r="B28" s="2"/>
      <c r="C28" s="358" t="s">
        <v>79</v>
      </c>
      <c r="D28" s="331"/>
      <c r="E28" s="331"/>
      <c r="F28" s="359"/>
      <c r="G28" s="527" t="str">
        <f>入力ｼｰﾄ!G28</f>
        <v>みょうじ大将</v>
      </c>
      <c r="H28" s="528"/>
      <c r="I28" s="528"/>
      <c r="J28" s="529"/>
      <c r="K28" s="528" t="str">
        <f>入力ｼｰﾄ!K28</f>
        <v>なまえ大将</v>
      </c>
      <c r="L28" s="528"/>
      <c r="M28" s="528"/>
      <c r="N28" s="530"/>
      <c r="O28" s="537">
        <f>入力ｼｰﾄ!O28</f>
        <v>0</v>
      </c>
      <c r="P28" s="537"/>
      <c r="Q28" s="537">
        <f>入力ｼｰﾄ!Q28</f>
        <v>0</v>
      </c>
      <c r="R28" s="537"/>
      <c r="S28" s="540" t="str">
        <f>IF(入力ｼｰﾄ!S28="","",入力ｼｰﾄ!S28)</f>
        <v/>
      </c>
      <c r="T28" s="540"/>
      <c r="U28" s="540"/>
      <c r="V28" s="540"/>
      <c r="W28" s="540"/>
      <c r="X28" s="540"/>
      <c r="Y28" s="543">
        <f>入力ｼｰﾄ!Y28</f>
        <v>0</v>
      </c>
      <c r="Z28" s="543"/>
      <c r="AA28" s="543"/>
      <c r="AB28" s="543"/>
      <c r="AC28" s="543"/>
      <c r="AD28" s="531">
        <f>入力ｼｰﾄ!AD28</f>
        <v>0</v>
      </c>
      <c r="AE28" s="531"/>
      <c r="AF28" s="531"/>
      <c r="AG28" s="531">
        <f>入力ｼｰﾄ!AG28</f>
        <v>0</v>
      </c>
      <c r="AH28" s="531"/>
      <c r="AI28" s="532"/>
    </row>
    <row r="29" spans="2:35">
      <c r="B29" s="2"/>
      <c r="C29" s="394"/>
      <c r="D29" s="379"/>
      <c r="E29" s="379"/>
      <c r="F29" s="393"/>
      <c r="G29" s="519">
        <f>入力ｼｰﾄ!G29</f>
        <v>0</v>
      </c>
      <c r="H29" s="520"/>
      <c r="I29" s="520"/>
      <c r="J29" s="521"/>
      <c r="K29" s="520">
        <f>入力ｼｰﾄ!K29</f>
        <v>0</v>
      </c>
      <c r="L29" s="520"/>
      <c r="M29" s="520"/>
      <c r="N29" s="525"/>
      <c r="O29" s="538"/>
      <c r="P29" s="538"/>
      <c r="Q29" s="538"/>
      <c r="R29" s="538"/>
      <c r="S29" s="541"/>
      <c r="T29" s="541"/>
      <c r="U29" s="541"/>
      <c r="V29" s="541"/>
      <c r="W29" s="541"/>
      <c r="X29" s="541"/>
      <c r="Y29" s="544"/>
      <c r="Z29" s="544"/>
      <c r="AA29" s="544"/>
      <c r="AB29" s="544"/>
      <c r="AC29" s="544"/>
      <c r="AD29" s="533"/>
      <c r="AE29" s="533"/>
      <c r="AF29" s="533"/>
      <c r="AG29" s="533"/>
      <c r="AH29" s="533"/>
      <c r="AI29" s="534"/>
    </row>
    <row r="30" spans="2:35" ht="14.25" thickBot="1">
      <c r="B30" s="2"/>
      <c r="C30" s="389"/>
      <c r="D30" s="390"/>
      <c r="E30" s="390"/>
      <c r="F30" s="233"/>
      <c r="G30" s="522"/>
      <c r="H30" s="523"/>
      <c r="I30" s="523"/>
      <c r="J30" s="524"/>
      <c r="K30" s="523"/>
      <c r="L30" s="523"/>
      <c r="M30" s="523"/>
      <c r="N30" s="526"/>
      <c r="O30" s="539"/>
      <c r="P30" s="539"/>
      <c r="Q30" s="539"/>
      <c r="R30" s="539"/>
      <c r="S30" s="542"/>
      <c r="T30" s="542"/>
      <c r="U30" s="542"/>
      <c r="V30" s="542"/>
      <c r="W30" s="542"/>
      <c r="X30" s="542"/>
      <c r="Y30" s="545"/>
      <c r="Z30" s="545"/>
      <c r="AA30" s="545"/>
      <c r="AB30" s="545"/>
      <c r="AC30" s="545"/>
      <c r="AD30" s="535"/>
      <c r="AE30" s="535"/>
      <c r="AF30" s="535"/>
      <c r="AG30" s="535"/>
      <c r="AH30" s="535"/>
      <c r="AI30" s="536"/>
    </row>
    <row r="31" spans="2:35">
      <c r="C31" s="394" t="s">
        <v>86</v>
      </c>
      <c r="D31" s="379"/>
      <c r="E31" s="379"/>
      <c r="F31" s="393"/>
      <c r="G31" s="527">
        <f>入力ｼｰﾄ!G31</f>
        <v>0</v>
      </c>
      <c r="H31" s="528"/>
      <c r="I31" s="528"/>
      <c r="J31" s="529"/>
      <c r="K31" s="528">
        <f>入力ｼｰﾄ!K31</f>
        <v>0</v>
      </c>
      <c r="L31" s="528"/>
      <c r="M31" s="528"/>
      <c r="N31" s="530"/>
      <c r="O31" s="537">
        <f>入力ｼｰﾄ!O31</f>
        <v>0</v>
      </c>
      <c r="P31" s="537"/>
      <c r="Q31" s="537">
        <f>入力ｼｰﾄ!Q31</f>
        <v>0</v>
      </c>
      <c r="R31" s="537"/>
      <c r="S31" s="540" t="str">
        <f>IF(入力ｼｰﾄ!S31="","",入力ｼｰﾄ!S31)</f>
        <v/>
      </c>
      <c r="T31" s="540"/>
      <c r="U31" s="540"/>
      <c r="V31" s="540"/>
      <c r="W31" s="540"/>
      <c r="X31" s="540"/>
      <c r="Y31" s="543">
        <f>入力ｼｰﾄ!Y31</f>
        <v>0</v>
      </c>
      <c r="Z31" s="543"/>
      <c r="AA31" s="543"/>
      <c r="AB31" s="543"/>
      <c r="AC31" s="543"/>
      <c r="AD31" s="531">
        <f>入力ｼｰﾄ!AD31</f>
        <v>0</v>
      </c>
      <c r="AE31" s="531"/>
      <c r="AF31" s="531"/>
      <c r="AG31" s="531">
        <f>入力ｼｰﾄ!AG31</f>
        <v>0</v>
      </c>
      <c r="AH31" s="531"/>
      <c r="AI31" s="532"/>
    </row>
    <row r="32" spans="2:35">
      <c r="C32" s="394"/>
      <c r="D32" s="379"/>
      <c r="E32" s="379"/>
      <c r="F32" s="393"/>
      <c r="G32" s="519">
        <f>入力ｼｰﾄ!G32</f>
        <v>0</v>
      </c>
      <c r="H32" s="520"/>
      <c r="I32" s="520"/>
      <c r="J32" s="521"/>
      <c r="K32" s="520">
        <f>入力ｼｰﾄ!K32</f>
        <v>0</v>
      </c>
      <c r="L32" s="520"/>
      <c r="M32" s="520"/>
      <c r="N32" s="525"/>
      <c r="O32" s="538"/>
      <c r="P32" s="538"/>
      <c r="Q32" s="538"/>
      <c r="R32" s="538"/>
      <c r="S32" s="541"/>
      <c r="T32" s="541"/>
      <c r="U32" s="541"/>
      <c r="V32" s="541"/>
      <c r="W32" s="541"/>
      <c r="X32" s="541"/>
      <c r="Y32" s="544"/>
      <c r="Z32" s="544"/>
      <c r="AA32" s="544"/>
      <c r="AB32" s="544"/>
      <c r="AC32" s="544"/>
      <c r="AD32" s="533"/>
      <c r="AE32" s="533"/>
      <c r="AF32" s="533"/>
      <c r="AG32" s="533"/>
      <c r="AH32" s="533"/>
      <c r="AI32" s="534"/>
    </row>
    <row r="33" spans="2:35" ht="14.25" thickBot="1">
      <c r="C33" s="389"/>
      <c r="D33" s="390"/>
      <c r="E33" s="390"/>
      <c r="F33" s="233"/>
      <c r="G33" s="522"/>
      <c r="H33" s="523"/>
      <c r="I33" s="523"/>
      <c r="J33" s="524"/>
      <c r="K33" s="523"/>
      <c r="L33" s="523"/>
      <c r="M33" s="523"/>
      <c r="N33" s="526"/>
      <c r="O33" s="539"/>
      <c r="P33" s="539"/>
      <c r="Q33" s="539"/>
      <c r="R33" s="539"/>
      <c r="S33" s="542"/>
      <c r="T33" s="542"/>
      <c r="U33" s="542"/>
      <c r="V33" s="542"/>
      <c r="W33" s="542"/>
      <c r="X33" s="542"/>
      <c r="Y33" s="545"/>
      <c r="Z33" s="545"/>
      <c r="AA33" s="545"/>
      <c r="AB33" s="545"/>
      <c r="AC33" s="545"/>
      <c r="AD33" s="535"/>
      <c r="AE33" s="535"/>
      <c r="AF33" s="535"/>
      <c r="AG33" s="535"/>
      <c r="AH33" s="535"/>
      <c r="AI33" s="536"/>
    </row>
    <row r="34" spans="2:35">
      <c r="C34" s="358" t="s">
        <v>92</v>
      </c>
      <c r="D34" s="331"/>
      <c r="E34" s="331"/>
      <c r="F34" s="359"/>
      <c r="G34" s="527">
        <f>入力ｼｰﾄ!G34</f>
        <v>0</v>
      </c>
      <c r="H34" s="528"/>
      <c r="I34" s="528"/>
      <c r="J34" s="529"/>
      <c r="K34" s="528">
        <f>入力ｼｰﾄ!K34</f>
        <v>0</v>
      </c>
      <c r="L34" s="528"/>
      <c r="M34" s="528"/>
      <c r="N34" s="530"/>
      <c r="O34" s="537">
        <f>入力ｼｰﾄ!O34</f>
        <v>0</v>
      </c>
      <c r="P34" s="537"/>
      <c r="Q34" s="537">
        <f>入力ｼｰﾄ!Q34</f>
        <v>0</v>
      </c>
      <c r="R34" s="537"/>
      <c r="S34" s="540" t="str">
        <f>IF(入力ｼｰﾄ!S34="","",入力ｼｰﾄ!S34)</f>
        <v/>
      </c>
      <c r="T34" s="540"/>
      <c r="U34" s="540"/>
      <c r="V34" s="540"/>
      <c r="W34" s="540"/>
      <c r="X34" s="540"/>
      <c r="Y34" s="543">
        <f>入力ｼｰﾄ!Y34</f>
        <v>0</v>
      </c>
      <c r="Z34" s="543"/>
      <c r="AA34" s="543"/>
      <c r="AB34" s="543"/>
      <c r="AC34" s="543"/>
      <c r="AD34" s="531">
        <f>入力ｼｰﾄ!AD34</f>
        <v>0</v>
      </c>
      <c r="AE34" s="531"/>
      <c r="AF34" s="531"/>
      <c r="AG34" s="531">
        <f>入力ｼｰﾄ!AG34</f>
        <v>0</v>
      </c>
      <c r="AH34" s="531"/>
      <c r="AI34" s="532"/>
    </row>
    <row r="35" spans="2:35">
      <c r="C35" s="394"/>
      <c r="D35" s="379"/>
      <c r="E35" s="379"/>
      <c r="F35" s="393"/>
      <c r="G35" s="519">
        <f>入力ｼｰﾄ!G35</f>
        <v>0</v>
      </c>
      <c r="H35" s="520"/>
      <c r="I35" s="520"/>
      <c r="J35" s="521"/>
      <c r="K35" s="520">
        <f>入力ｼｰﾄ!K35</f>
        <v>0</v>
      </c>
      <c r="L35" s="520"/>
      <c r="M35" s="520"/>
      <c r="N35" s="525"/>
      <c r="O35" s="538"/>
      <c r="P35" s="538"/>
      <c r="Q35" s="538"/>
      <c r="R35" s="538"/>
      <c r="S35" s="541"/>
      <c r="T35" s="541"/>
      <c r="U35" s="541"/>
      <c r="V35" s="541"/>
      <c r="W35" s="541"/>
      <c r="X35" s="541"/>
      <c r="Y35" s="544"/>
      <c r="Z35" s="544"/>
      <c r="AA35" s="544"/>
      <c r="AB35" s="544"/>
      <c r="AC35" s="544"/>
      <c r="AD35" s="533"/>
      <c r="AE35" s="533"/>
      <c r="AF35" s="533"/>
      <c r="AG35" s="533"/>
      <c r="AH35" s="533"/>
      <c r="AI35" s="534"/>
    </row>
    <row r="36" spans="2:35" ht="14.25" thickBot="1">
      <c r="C36" s="389"/>
      <c r="D36" s="390"/>
      <c r="E36" s="390"/>
      <c r="F36" s="233"/>
      <c r="G36" s="522"/>
      <c r="H36" s="523"/>
      <c r="I36" s="523"/>
      <c r="J36" s="524"/>
      <c r="K36" s="523"/>
      <c r="L36" s="523"/>
      <c r="M36" s="523"/>
      <c r="N36" s="526"/>
      <c r="O36" s="539"/>
      <c r="P36" s="539"/>
      <c r="Q36" s="539"/>
      <c r="R36" s="539"/>
      <c r="S36" s="542"/>
      <c r="T36" s="542"/>
      <c r="U36" s="542"/>
      <c r="V36" s="542"/>
      <c r="W36" s="542"/>
      <c r="X36" s="542"/>
      <c r="Y36" s="545"/>
      <c r="Z36" s="545"/>
      <c r="AA36" s="545"/>
      <c r="AB36" s="545"/>
      <c r="AC36" s="545"/>
      <c r="AD36" s="535"/>
      <c r="AE36" s="535"/>
      <c r="AF36" s="535"/>
      <c r="AG36" s="535"/>
      <c r="AH36" s="535"/>
      <c r="AI36" s="536"/>
    </row>
    <row r="37" spans="2:35">
      <c r="C37" s="394" t="s">
        <v>95</v>
      </c>
      <c r="D37" s="379"/>
      <c r="E37" s="379"/>
      <c r="F37" s="393"/>
      <c r="G37" s="527">
        <f>入力ｼｰﾄ!G37</f>
        <v>0</v>
      </c>
      <c r="H37" s="528"/>
      <c r="I37" s="528"/>
      <c r="J37" s="529"/>
      <c r="K37" s="528">
        <f>入力ｼｰﾄ!K37</f>
        <v>0</v>
      </c>
      <c r="L37" s="528"/>
      <c r="M37" s="528"/>
      <c r="N37" s="530"/>
      <c r="O37" s="537">
        <f>入力ｼｰﾄ!O37</f>
        <v>0</v>
      </c>
      <c r="P37" s="537"/>
      <c r="Q37" s="537">
        <f>入力ｼｰﾄ!Q37</f>
        <v>0</v>
      </c>
      <c r="R37" s="537"/>
      <c r="S37" s="540" t="str">
        <f>IF(入力ｼｰﾄ!S37="","",入力ｼｰﾄ!S37)</f>
        <v/>
      </c>
      <c r="T37" s="540"/>
      <c r="U37" s="540"/>
      <c r="V37" s="540"/>
      <c r="W37" s="540"/>
      <c r="X37" s="540"/>
      <c r="Y37" s="543">
        <f>入力ｼｰﾄ!Y37</f>
        <v>0</v>
      </c>
      <c r="Z37" s="543"/>
      <c r="AA37" s="543"/>
      <c r="AB37" s="543"/>
      <c r="AC37" s="543"/>
      <c r="AD37" s="531">
        <f>入力ｼｰﾄ!AD37</f>
        <v>0</v>
      </c>
      <c r="AE37" s="531"/>
      <c r="AF37" s="531"/>
      <c r="AG37" s="531">
        <f>入力ｼｰﾄ!AG37</f>
        <v>0</v>
      </c>
      <c r="AH37" s="531"/>
      <c r="AI37" s="532"/>
    </row>
    <row r="38" spans="2:35">
      <c r="C38" s="394"/>
      <c r="D38" s="379"/>
      <c r="E38" s="379"/>
      <c r="F38" s="393"/>
      <c r="G38" s="519">
        <f>入力ｼｰﾄ!G38</f>
        <v>0</v>
      </c>
      <c r="H38" s="520"/>
      <c r="I38" s="520"/>
      <c r="J38" s="521"/>
      <c r="K38" s="520">
        <f>入力ｼｰﾄ!K38</f>
        <v>0</v>
      </c>
      <c r="L38" s="520"/>
      <c r="M38" s="520"/>
      <c r="N38" s="525"/>
      <c r="O38" s="538"/>
      <c r="P38" s="538"/>
      <c r="Q38" s="538"/>
      <c r="R38" s="538"/>
      <c r="S38" s="541"/>
      <c r="T38" s="541"/>
      <c r="U38" s="541"/>
      <c r="V38" s="541"/>
      <c r="W38" s="541"/>
      <c r="X38" s="541"/>
      <c r="Y38" s="544"/>
      <c r="Z38" s="544"/>
      <c r="AA38" s="544"/>
      <c r="AB38" s="544"/>
      <c r="AC38" s="544"/>
      <c r="AD38" s="533"/>
      <c r="AE38" s="533"/>
      <c r="AF38" s="533"/>
      <c r="AG38" s="533"/>
      <c r="AH38" s="533"/>
      <c r="AI38" s="534"/>
    </row>
    <row r="39" spans="2:35" ht="14.25" thickBot="1">
      <c r="C39" s="389"/>
      <c r="D39" s="390"/>
      <c r="E39" s="390"/>
      <c r="F39" s="233"/>
      <c r="G39" s="522"/>
      <c r="H39" s="523"/>
      <c r="I39" s="523"/>
      <c r="J39" s="524"/>
      <c r="K39" s="523"/>
      <c r="L39" s="523"/>
      <c r="M39" s="523"/>
      <c r="N39" s="526"/>
      <c r="O39" s="539"/>
      <c r="P39" s="539"/>
      <c r="Q39" s="539"/>
      <c r="R39" s="539"/>
      <c r="S39" s="542"/>
      <c r="T39" s="542"/>
      <c r="U39" s="542"/>
      <c r="V39" s="542"/>
      <c r="W39" s="542"/>
      <c r="X39" s="542"/>
      <c r="Y39" s="545"/>
      <c r="Z39" s="545"/>
      <c r="AA39" s="545"/>
      <c r="AB39" s="545"/>
      <c r="AC39" s="545"/>
      <c r="AD39" s="535"/>
      <c r="AE39" s="535"/>
      <c r="AF39" s="535"/>
      <c r="AG39" s="535"/>
      <c r="AH39" s="535"/>
      <c r="AI39" s="536"/>
    </row>
    <row r="40" spans="2:35">
      <c r="B40" s="2"/>
      <c r="C40" s="358" t="s">
        <v>100</v>
      </c>
      <c r="D40" s="331"/>
      <c r="E40" s="331"/>
      <c r="F40" s="359"/>
      <c r="G40" s="527">
        <f>入力ｼｰﾄ!G40</f>
        <v>0</v>
      </c>
      <c r="H40" s="528"/>
      <c r="I40" s="528"/>
      <c r="J40" s="529"/>
      <c r="K40" s="528">
        <f>入力ｼｰﾄ!K40</f>
        <v>0</v>
      </c>
      <c r="L40" s="528"/>
      <c r="M40" s="528"/>
      <c r="N40" s="530"/>
      <c r="O40" s="537">
        <f>入力ｼｰﾄ!O40</f>
        <v>0</v>
      </c>
      <c r="P40" s="537"/>
      <c r="Q40" s="537">
        <f>入力ｼｰﾄ!Q40</f>
        <v>0</v>
      </c>
      <c r="R40" s="537"/>
      <c r="S40" s="540" t="str">
        <f>IF(入力ｼｰﾄ!S40="","",入力ｼｰﾄ!S40)</f>
        <v/>
      </c>
      <c r="T40" s="540"/>
      <c r="U40" s="540"/>
      <c r="V40" s="540"/>
      <c r="W40" s="540"/>
      <c r="X40" s="540"/>
      <c r="Y40" s="543">
        <f>入力ｼｰﾄ!Y40</f>
        <v>0</v>
      </c>
      <c r="Z40" s="543"/>
      <c r="AA40" s="543"/>
      <c r="AB40" s="543"/>
      <c r="AC40" s="543"/>
      <c r="AD40" s="531">
        <f>入力ｼｰﾄ!AD40</f>
        <v>0</v>
      </c>
      <c r="AE40" s="531"/>
      <c r="AF40" s="531"/>
      <c r="AG40" s="531">
        <f>入力ｼｰﾄ!AG40</f>
        <v>0</v>
      </c>
      <c r="AH40" s="531"/>
      <c r="AI40" s="532"/>
    </row>
    <row r="41" spans="2:35">
      <c r="B41" s="2"/>
      <c r="C41" s="394"/>
      <c r="D41" s="379"/>
      <c r="E41" s="379"/>
      <c r="F41" s="393"/>
      <c r="G41" s="519">
        <f>入力ｼｰﾄ!G41</f>
        <v>0</v>
      </c>
      <c r="H41" s="520"/>
      <c r="I41" s="520"/>
      <c r="J41" s="521"/>
      <c r="K41" s="520">
        <f>入力ｼｰﾄ!K41</f>
        <v>0</v>
      </c>
      <c r="L41" s="520"/>
      <c r="M41" s="520"/>
      <c r="N41" s="525"/>
      <c r="O41" s="538"/>
      <c r="P41" s="538"/>
      <c r="Q41" s="538"/>
      <c r="R41" s="538"/>
      <c r="S41" s="541"/>
      <c r="T41" s="541"/>
      <c r="U41" s="541"/>
      <c r="V41" s="541"/>
      <c r="W41" s="541"/>
      <c r="X41" s="541"/>
      <c r="Y41" s="544"/>
      <c r="Z41" s="544"/>
      <c r="AA41" s="544"/>
      <c r="AB41" s="544"/>
      <c r="AC41" s="544"/>
      <c r="AD41" s="533"/>
      <c r="AE41" s="533"/>
      <c r="AF41" s="533"/>
      <c r="AG41" s="533"/>
      <c r="AH41" s="533"/>
      <c r="AI41" s="534"/>
    </row>
    <row r="42" spans="2:35" ht="14.25" thickBot="1">
      <c r="B42" s="2"/>
      <c r="C42" s="389"/>
      <c r="D42" s="390"/>
      <c r="E42" s="390"/>
      <c r="F42" s="233"/>
      <c r="G42" s="522"/>
      <c r="H42" s="523"/>
      <c r="I42" s="523"/>
      <c r="J42" s="524"/>
      <c r="K42" s="523"/>
      <c r="L42" s="523"/>
      <c r="M42" s="523"/>
      <c r="N42" s="526"/>
      <c r="O42" s="539"/>
      <c r="P42" s="539"/>
      <c r="Q42" s="539"/>
      <c r="R42" s="539"/>
      <c r="S42" s="542"/>
      <c r="T42" s="542"/>
      <c r="U42" s="542"/>
      <c r="V42" s="542"/>
      <c r="W42" s="542"/>
      <c r="X42" s="542"/>
      <c r="Y42" s="545"/>
      <c r="Z42" s="545"/>
      <c r="AA42" s="545"/>
      <c r="AB42" s="545"/>
      <c r="AC42" s="545"/>
      <c r="AD42" s="535"/>
      <c r="AE42" s="535"/>
      <c r="AF42" s="535"/>
      <c r="AG42" s="535"/>
      <c r="AH42" s="535"/>
      <c r="AI42" s="536"/>
    </row>
    <row r="43" spans="2:35">
      <c r="B43" s="2"/>
      <c r="C43" s="394" t="s">
        <v>105</v>
      </c>
      <c r="D43" s="379"/>
      <c r="E43" s="379"/>
      <c r="F43" s="393"/>
      <c r="G43" s="527">
        <f>入力ｼｰﾄ!G43</f>
        <v>0</v>
      </c>
      <c r="H43" s="528"/>
      <c r="I43" s="528"/>
      <c r="J43" s="529"/>
      <c r="K43" s="528">
        <f>入力ｼｰﾄ!K43</f>
        <v>0</v>
      </c>
      <c r="L43" s="528"/>
      <c r="M43" s="528"/>
      <c r="N43" s="530"/>
      <c r="O43" s="537">
        <f>入力ｼｰﾄ!O43</f>
        <v>0</v>
      </c>
      <c r="P43" s="537"/>
      <c r="Q43" s="537">
        <f>入力ｼｰﾄ!Q43</f>
        <v>0</v>
      </c>
      <c r="R43" s="537"/>
      <c r="S43" s="540" t="str">
        <f>IF(入力ｼｰﾄ!S43="","",入力ｼｰﾄ!S43)</f>
        <v/>
      </c>
      <c r="T43" s="540"/>
      <c r="U43" s="540"/>
      <c r="V43" s="540"/>
      <c r="W43" s="540"/>
      <c r="X43" s="540"/>
      <c r="Y43" s="543">
        <f>入力ｼｰﾄ!Y43</f>
        <v>0</v>
      </c>
      <c r="Z43" s="543"/>
      <c r="AA43" s="543"/>
      <c r="AB43" s="543"/>
      <c r="AC43" s="543"/>
      <c r="AD43" s="531">
        <f>入力ｼｰﾄ!AD43</f>
        <v>0</v>
      </c>
      <c r="AE43" s="531"/>
      <c r="AF43" s="531"/>
      <c r="AG43" s="531">
        <f>入力ｼｰﾄ!AG43</f>
        <v>0</v>
      </c>
      <c r="AH43" s="531"/>
      <c r="AI43" s="532"/>
    </row>
    <row r="44" spans="2:35">
      <c r="B44" s="2"/>
      <c r="C44" s="394"/>
      <c r="D44" s="379"/>
      <c r="E44" s="379"/>
      <c r="F44" s="393"/>
      <c r="G44" s="519">
        <f>入力ｼｰﾄ!G44</f>
        <v>0</v>
      </c>
      <c r="H44" s="520"/>
      <c r="I44" s="520"/>
      <c r="J44" s="521"/>
      <c r="K44" s="520">
        <f>入力ｼｰﾄ!K44</f>
        <v>0</v>
      </c>
      <c r="L44" s="520"/>
      <c r="M44" s="520"/>
      <c r="N44" s="525"/>
      <c r="O44" s="538"/>
      <c r="P44" s="538"/>
      <c r="Q44" s="538"/>
      <c r="R44" s="538"/>
      <c r="S44" s="541"/>
      <c r="T44" s="541"/>
      <c r="U44" s="541"/>
      <c r="V44" s="541"/>
      <c r="W44" s="541"/>
      <c r="X44" s="541"/>
      <c r="Y44" s="544"/>
      <c r="Z44" s="544"/>
      <c r="AA44" s="544"/>
      <c r="AB44" s="544"/>
      <c r="AC44" s="544"/>
      <c r="AD44" s="533"/>
      <c r="AE44" s="533"/>
      <c r="AF44" s="533"/>
      <c r="AG44" s="533"/>
      <c r="AH44" s="533"/>
      <c r="AI44" s="534"/>
    </row>
    <row r="45" spans="2:35" ht="14.25" thickBot="1">
      <c r="B45" s="2"/>
      <c r="C45" s="389"/>
      <c r="D45" s="390"/>
      <c r="E45" s="390"/>
      <c r="F45" s="233"/>
      <c r="G45" s="522"/>
      <c r="H45" s="523"/>
      <c r="I45" s="523"/>
      <c r="J45" s="524"/>
      <c r="K45" s="523"/>
      <c r="L45" s="523"/>
      <c r="M45" s="523"/>
      <c r="N45" s="526"/>
      <c r="O45" s="539"/>
      <c r="P45" s="539"/>
      <c r="Q45" s="539"/>
      <c r="R45" s="539"/>
      <c r="S45" s="542"/>
      <c r="T45" s="542"/>
      <c r="U45" s="542"/>
      <c r="V45" s="542"/>
      <c r="W45" s="542"/>
      <c r="X45" s="542"/>
      <c r="Y45" s="545"/>
      <c r="Z45" s="545"/>
      <c r="AA45" s="545"/>
      <c r="AB45" s="545"/>
      <c r="AC45" s="545"/>
      <c r="AD45" s="535"/>
      <c r="AE45" s="535"/>
      <c r="AF45" s="535"/>
      <c r="AG45" s="535"/>
      <c r="AH45" s="535"/>
      <c r="AI45" s="536"/>
    </row>
    <row r="46" spans="2:35">
      <c r="B46" s="2"/>
      <c r="C46" s="394" t="s">
        <v>105</v>
      </c>
      <c r="D46" s="379"/>
      <c r="E46" s="379"/>
      <c r="F46" s="393"/>
      <c r="G46" s="527">
        <f>入力ｼｰﾄ!G46</f>
        <v>0</v>
      </c>
      <c r="H46" s="528"/>
      <c r="I46" s="528"/>
      <c r="J46" s="529"/>
      <c r="K46" s="528">
        <f>入力ｼｰﾄ!K46</f>
        <v>0</v>
      </c>
      <c r="L46" s="528"/>
      <c r="M46" s="528"/>
      <c r="N46" s="530"/>
      <c r="O46" s="537">
        <f>入力ｼｰﾄ!O46</f>
        <v>0</v>
      </c>
      <c r="P46" s="537"/>
      <c r="Q46" s="537">
        <f>入力ｼｰﾄ!Q46</f>
        <v>0</v>
      </c>
      <c r="R46" s="537"/>
      <c r="S46" s="540" t="str">
        <f>IF(入力ｼｰﾄ!S46="","",入力ｼｰﾄ!S46)</f>
        <v/>
      </c>
      <c r="T46" s="540"/>
      <c r="U46" s="540"/>
      <c r="V46" s="540"/>
      <c r="W46" s="540"/>
      <c r="X46" s="540"/>
      <c r="Y46" s="543">
        <f>入力ｼｰﾄ!Y46</f>
        <v>0</v>
      </c>
      <c r="Z46" s="543"/>
      <c r="AA46" s="543"/>
      <c r="AB46" s="543"/>
      <c r="AC46" s="543"/>
      <c r="AD46" s="531">
        <f>入力ｼｰﾄ!AD46</f>
        <v>0</v>
      </c>
      <c r="AE46" s="531"/>
      <c r="AF46" s="531"/>
      <c r="AG46" s="531">
        <f>入力ｼｰﾄ!AG46</f>
        <v>0</v>
      </c>
      <c r="AH46" s="531"/>
      <c r="AI46" s="532"/>
    </row>
    <row r="47" spans="2:35">
      <c r="B47" s="2"/>
      <c r="C47" s="394"/>
      <c r="D47" s="379"/>
      <c r="E47" s="379"/>
      <c r="F47" s="393"/>
      <c r="G47" s="519">
        <f>入力ｼｰﾄ!G47</f>
        <v>0</v>
      </c>
      <c r="H47" s="520"/>
      <c r="I47" s="520"/>
      <c r="J47" s="521"/>
      <c r="K47" s="520">
        <f>入力ｼｰﾄ!K47</f>
        <v>0</v>
      </c>
      <c r="L47" s="520"/>
      <c r="M47" s="520"/>
      <c r="N47" s="525"/>
      <c r="O47" s="538"/>
      <c r="P47" s="538"/>
      <c r="Q47" s="538"/>
      <c r="R47" s="538"/>
      <c r="S47" s="541"/>
      <c r="T47" s="541"/>
      <c r="U47" s="541"/>
      <c r="V47" s="541"/>
      <c r="W47" s="541"/>
      <c r="X47" s="541"/>
      <c r="Y47" s="544"/>
      <c r="Z47" s="544"/>
      <c r="AA47" s="544"/>
      <c r="AB47" s="544"/>
      <c r="AC47" s="544"/>
      <c r="AD47" s="533"/>
      <c r="AE47" s="533"/>
      <c r="AF47" s="533"/>
      <c r="AG47" s="533"/>
      <c r="AH47" s="533"/>
      <c r="AI47" s="534"/>
    </row>
    <row r="48" spans="2:35" ht="14.25" thickBot="1">
      <c r="B48" s="2"/>
      <c r="C48" s="389"/>
      <c r="D48" s="390"/>
      <c r="E48" s="390"/>
      <c r="F48" s="233"/>
      <c r="G48" s="522"/>
      <c r="H48" s="523"/>
      <c r="I48" s="523"/>
      <c r="J48" s="524"/>
      <c r="K48" s="523"/>
      <c r="L48" s="523"/>
      <c r="M48" s="523"/>
      <c r="N48" s="526"/>
      <c r="O48" s="539"/>
      <c r="P48" s="539"/>
      <c r="Q48" s="539"/>
      <c r="R48" s="539"/>
      <c r="S48" s="542"/>
      <c r="T48" s="542"/>
      <c r="U48" s="542"/>
      <c r="V48" s="542"/>
      <c r="W48" s="542"/>
      <c r="X48" s="542"/>
      <c r="Y48" s="545"/>
      <c r="Z48" s="545"/>
      <c r="AA48" s="545"/>
      <c r="AB48" s="545"/>
      <c r="AC48" s="545"/>
      <c r="AD48" s="535"/>
      <c r="AE48" s="535"/>
      <c r="AF48" s="535"/>
      <c r="AG48" s="535"/>
      <c r="AH48" s="535"/>
      <c r="AI48" s="536"/>
    </row>
    <row r="49" spans="3:35">
      <c r="AB49" s="1" t="s">
        <v>119</v>
      </c>
    </row>
    <row r="51" spans="3:35" ht="27" customHeight="1">
      <c r="C51" s="423" t="s">
        <v>120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</row>
    <row r="53" spans="3:35">
      <c r="C53" s="415" t="s">
        <v>121</v>
      </c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</row>
    <row r="55" spans="3:35">
      <c r="D55" s="415" t="s">
        <v>122</v>
      </c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</row>
    <row r="57" spans="3:35">
      <c r="E57" s="203"/>
      <c r="F57" s="518" t="str">
        <f>入力ｼｰﾄ!F57</f>
        <v>２０１９</v>
      </c>
      <c r="G57" s="518"/>
      <c r="H57" s="518"/>
      <c r="I57" s="148" t="s">
        <v>123</v>
      </c>
      <c r="J57" s="518">
        <f>入力ｼｰﾄ!J57</f>
        <v>0</v>
      </c>
      <c r="K57" s="518"/>
      <c r="L57" s="148" t="s">
        <v>124</v>
      </c>
      <c r="M57" s="518">
        <f>入力ｼｰﾄ!M57</f>
        <v>0</v>
      </c>
      <c r="N57" s="518"/>
      <c r="O57" s="148" t="s">
        <v>125</v>
      </c>
      <c r="P57" s="148"/>
      <c r="Q57" s="148"/>
      <c r="R57" s="148"/>
      <c r="S57" s="148"/>
    </row>
    <row r="59" spans="3:35">
      <c r="O59" s="416" t="s">
        <v>20</v>
      </c>
      <c r="P59" s="416"/>
      <c r="Q59" s="416"/>
      <c r="R59" s="416"/>
      <c r="S59" s="546">
        <f>入力ｼｰﾄ!S59</f>
        <v>0</v>
      </c>
      <c r="T59" s="546"/>
      <c r="U59" s="546"/>
      <c r="V59" s="546"/>
      <c r="W59" s="546"/>
      <c r="X59" s="546"/>
      <c r="Y59" s="546"/>
      <c r="Z59" s="546"/>
      <c r="AA59" s="546"/>
      <c r="AB59" s="546"/>
      <c r="AC59" s="546"/>
      <c r="AD59" s="546"/>
      <c r="AE59" s="546"/>
      <c r="AF59" s="546"/>
      <c r="AG59" s="546"/>
      <c r="AH59" s="546"/>
      <c r="AI59" s="546"/>
    </row>
    <row r="61" spans="3:35">
      <c r="O61" s="416" t="s">
        <v>126</v>
      </c>
      <c r="P61" s="416"/>
      <c r="Q61" s="416"/>
      <c r="R61" s="416"/>
      <c r="T61" s="615">
        <f>入力ｼｰﾄ!T61</f>
        <v>0</v>
      </c>
      <c r="U61" s="615"/>
      <c r="V61" s="615"/>
      <c r="W61" s="615"/>
      <c r="X61" s="615"/>
      <c r="Y61" s="615"/>
      <c r="Z61" s="615"/>
      <c r="AA61" s="615"/>
      <c r="AB61" s="615"/>
      <c r="AC61" s="615"/>
      <c r="AD61" s="615"/>
      <c r="AE61" s="615"/>
      <c r="AF61" s="148" t="s">
        <v>127</v>
      </c>
      <c r="AG61" s="148"/>
      <c r="AH61" s="148"/>
    </row>
  </sheetData>
  <sheetProtection sheet="1" objects="1" scenarios="1" selectLockedCells="1"/>
  <mergeCells count="140">
    <mergeCell ref="W21:AA22"/>
    <mergeCell ref="Q40:R42"/>
    <mergeCell ref="G28:J28"/>
    <mergeCell ref="C16:J17"/>
    <mergeCell ref="T61:AE61"/>
    <mergeCell ref="K6:N6"/>
    <mergeCell ref="O6:AB7"/>
    <mergeCell ref="AC6:AI7"/>
    <mergeCell ref="K7:N7"/>
    <mergeCell ref="K8:N8"/>
    <mergeCell ref="P8:AB8"/>
    <mergeCell ref="AC8:AI10"/>
    <mergeCell ref="K9:N10"/>
    <mergeCell ref="O9:AB10"/>
    <mergeCell ref="AD31:AF33"/>
    <mergeCell ref="Y37:AC39"/>
    <mergeCell ref="Y43:AC45"/>
    <mergeCell ref="AD43:AF45"/>
    <mergeCell ref="AD40:AF42"/>
    <mergeCell ref="AB20:AF20"/>
    <mergeCell ref="W20:AA20"/>
    <mergeCell ref="Q31:R33"/>
    <mergeCell ref="AD28:AF30"/>
    <mergeCell ref="S31:X33"/>
    <mergeCell ref="O20:R22"/>
    <mergeCell ref="Q28:R30"/>
    <mergeCell ref="S20:V20"/>
    <mergeCell ref="W13:AB13"/>
    <mergeCell ref="I9:J10"/>
    <mergeCell ref="O3:S3"/>
    <mergeCell ref="C13:G15"/>
    <mergeCell ref="AG21:AI22"/>
    <mergeCell ref="S34:X36"/>
    <mergeCell ref="Y34:AC36"/>
    <mergeCell ref="AD34:AF36"/>
    <mergeCell ref="AB21:AF22"/>
    <mergeCell ref="K16:Q17"/>
    <mergeCell ref="R16:AI17"/>
    <mergeCell ref="AD25:AF27"/>
    <mergeCell ref="S25:X27"/>
    <mergeCell ref="Y25:AC27"/>
    <mergeCell ref="AG28:AI30"/>
    <mergeCell ref="AG31:AI33"/>
    <mergeCell ref="G25:N25"/>
    <mergeCell ref="K31:N31"/>
    <mergeCell ref="G29:J30"/>
    <mergeCell ref="K29:N30"/>
    <mergeCell ref="C20:H22"/>
    <mergeCell ref="C28:F30"/>
    <mergeCell ref="I20:N22"/>
    <mergeCell ref="S43:X45"/>
    <mergeCell ref="Y31:AC33"/>
    <mergeCell ref="S21:V22"/>
    <mergeCell ref="R2:AI2"/>
    <mergeCell ref="K13:N15"/>
    <mergeCell ref="H4:AD4"/>
    <mergeCell ref="C6:J6"/>
    <mergeCell ref="C7:J7"/>
    <mergeCell ref="O13:V13"/>
    <mergeCell ref="O14:V15"/>
    <mergeCell ref="W14:AB15"/>
    <mergeCell ref="AC14:AI15"/>
    <mergeCell ref="T3:Z3"/>
    <mergeCell ref="AC13:AI13"/>
    <mergeCell ref="C8:H8"/>
    <mergeCell ref="C9:H10"/>
    <mergeCell ref="I8:J8"/>
    <mergeCell ref="H13:J15"/>
    <mergeCell ref="AG20:AI20"/>
    <mergeCell ref="G26:J27"/>
    <mergeCell ref="K26:N27"/>
    <mergeCell ref="G31:J31"/>
    <mergeCell ref="AG43:AI45"/>
    <mergeCell ref="AG25:AI27"/>
    <mergeCell ref="Q25:R27"/>
    <mergeCell ref="S28:X30"/>
    <mergeCell ref="Y28:AC30"/>
    <mergeCell ref="O59:R59"/>
    <mergeCell ref="O61:R61"/>
    <mergeCell ref="S59:AI59"/>
    <mergeCell ref="G41:J42"/>
    <mergeCell ref="K41:N42"/>
    <mergeCell ref="G43:J43"/>
    <mergeCell ref="K43:N43"/>
    <mergeCell ref="G44:J45"/>
    <mergeCell ref="D55:AG55"/>
    <mergeCell ref="C43:F45"/>
    <mergeCell ref="C46:F48"/>
    <mergeCell ref="Q43:R45"/>
    <mergeCell ref="O43:P45"/>
    <mergeCell ref="O46:P48"/>
    <mergeCell ref="K44:N45"/>
    <mergeCell ref="G46:J46"/>
    <mergeCell ref="S46:X48"/>
    <mergeCell ref="Y46:AC48"/>
    <mergeCell ref="AD46:AF48"/>
    <mergeCell ref="O40:P42"/>
    <mergeCell ref="AG46:AI48"/>
    <mergeCell ref="AG40:AI42"/>
    <mergeCell ref="K40:N40"/>
    <mergeCell ref="G34:J34"/>
    <mergeCell ref="K34:N34"/>
    <mergeCell ref="G35:J36"/>
    <mergeCell ref="K35:N36"/>
    <mergeCell ref="Q34:R36"/>
    <mergeCell ref="O34:P36"/>
    <mergeCell ref="O37:P39"/>
    <mergeCell ref="Q37:R39"/>
    <mergeCell ref="S40:X42"/>
    <mergeCell ref="Y40:AC42"/>
    <mergeCell ref="AG34:AI36"/>
    <mergeCell ref="AD37:AF39"/>
    <mergeCell ref="AG37:AI39"/>
    <mergeCell ref="S37:X39"/>
    <mergeCell ref="G40:J40"/>
    <mergeCell ref="K38:N39"/>
    <mergeCell ref="K2:N2"/>
    <mergeCell ref="F57:H57"/>
    <mergeCell ref="C25:F27"/>
    <mergeCell ref="C31:F33"/>
    <mergeCell ref="C34:F36"/>
    <mergeCell ref="C37:F39"/>
    <mergeCell ref="G38:J39"/>
    <mergeCell ref="K32:N33"/>
    <mergeCell ref="G37:J37"/>
    <mergeCell ref="K37:N37"/>
    <mergeCell ref="G32:J33"/>
    <mergeCell ref="G47:J48"/>
    <mergeCell ref="K47:N48"/>
    <mergeCell ref="J57:K57"/>
    <mergeCell ref="C51:AI51"/>
    <mergeCell ref="M57:N57"/>
    <mergeCell ref="K46:N46"/>
    <mergeCell ref="K28:N28"/>
    <mergeCell ref="C40:F42"/>
    <mergeCell ref="O28:P30"/>
    <mergeCell ref="O31:P33"/>
    <mergeCell ref="O25:P27"/>
    <mergeCell ref="C53:AI53"/>
    <mergeCell ref="Q46:R48"/>
  </mergeCells>
  <phoneticPr fontId="2"/>
  <pageMargins left="0.4" right="0.36" top="0.3" bottom="0.32" header="0.23" footer="0.2"/>
  <pageSetup paperSize="9" orientation="portrait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B2:AM62"/>
  <sheetViews>
    <sheetView showGridLines="0" view="pageBreakPreview" topLeftCell="A37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152"/>
      <c r="I2" s="3"/>
      <c r="J2" s="3" t="s">
        <v>177</v>
      </c>
      <c r="K2" s="641" t="str">
        <f>入力ｼｰﾄ!O3</f>
        <v>２０１９</v>
      </c>
      <c r="L2" s="641"/>
      <c r="M2" s="641"/>
      <c r="N2" s="641"/>
      <c r="O2" s="152" t="s">
        <v>123</v>
      </c>
      <c r="P2" s="152" t="s">
        <v>178</v>
      </c>
      <c r="Q2" s="3"/>
      <c r="R2" s="547">
        <f>入力ｼｰﾄ!$S$3</f>
        <v>0</v>
      </c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</row>
    <row r="3" spans="3:39" ht="13.5" customHeight="1">
      <c r="H3" s="4"/>
      <c r="I3" s="3"/>
      <c r="J3" s="3"/>
      <c r="K3" s="3"/>
      <c r="L3" s="3"/>
      <c r="M3" s="3"/>
      <c r="N3" s="3"/>
      <c r="O3" s="597">
        <f>入力ｼｰﾄ!AF3</f>
        <v>0</v>
      </c>
      <c r="P3" s="598"/>
      <c r="Q3" s="598"/>
      <c r="R3" s="598"/>
      <c r="S3" s="598"/>
      <c r="T3" s="571" t="s">
        <v>179</v>
      </c>
      <c r="U3" s="572"/>
      <c r="V3" s="572"/>
      <c r="W3" s="572"/>
      <c r="X3" s="572"/>
      <c r="Y3" s="572"/>
      <c r="Z3" s="572"/>
      <c r="AA3" s="3"/>
      <c r="AB3" s="3"/>
      <c r="AC3" s="3"/>
      <c r="AD3" s="3"/>
    </row>
    <row r="4" spans="3:39" ht="18.75">
      <c r="H4" s="552" t="s">
        <v>181</v>
      </c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</row>
    <row r="5" spans="3:39" ht="14.25" thickBot="1"/>
    <row r="6" spans="3:39">
      <c r="C6" s="554" t="s">
        <v>16</v>
      </c>
      <c r="D6" s="555"/>
      <c r="E6" s="555"/>
      <c r="F6" s="555"/>
      <c r="G6" s="555"/>
      <c r="H6" s="555"/>
      <c r="I6" s="555"/>
      <c r="J6" s="556"/>
      <c r="K6" s="616" t="s">
        <v>16</v>
      </c>
      <c r="L6" s="617"/>
      <c r="M6" s="617"/>
      <c r="N6" s="618"/>
      <c r="O6" s="619" t="s">
        <v>17</v>
      </c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555" t="s">
        <v>18</v>
      </c>
      <c r="AD6" s="555"/>
      <c r="AE6" s="555"/>
      <c r="AF6" s="555"/>
      <c r="AG6" s="555"/>
      <c r="AH6" s="555"/>
      <c r="AI6" s="621"/>
    </row>
    <row r="7" spans="3:39">
      <c r="C7" s="557" t="s">
        <v>20</v>
      </c>
      <c r="D7" s="558"/>
      <c r="E7" s="558"/>
      <c r="F7" s="558"/>
      <c r="G7" s="558"/>
      <c r="H7" s="558"/>
      <c r="I7" s="558"/>
      <c r="J7" s="559"/>
      <c r="K7" s="624" t="s">
        <v>21</v>
      </c>
      <c r="L7" s="625"/>
      <c r="M7" s="625"/>
      <c r="N7" s="626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2"/>
      <c r="AD7" s="622"/>
      <c r="AE7" s="622"/>
      <c r="AF7" s="622"/>
      <c r="AG7" s="622"/>
      <c r="AH7" s="622"/>
      <c r="AI7" s="623"/>
    </row>
    <row r="8" spans="3:39">
      <c r="C8" s="575">
        <f>入力ｼｰﾄ!C8</f>
        <v>0</v>
      </c>
      <c r="D8" s="576"/>
      <c r="E8" s="576"/>
      <c r="F8" s="576"/>
      <c r="G8" s="576"/>
      <c r="H8" s="577"/>
      <c r="I8" s="584" t="s">
        <v>23</v>
      </c>
      <c r="J8" s="585"/>
      <c r="K8" s="627">
        <f>入力ｼｰﾄ!K8</f>
        <v>0</v>
      </c>
      <c r="L8" s="576"/>
      <c r="M8" s="576"/>
      <c r="N8" s="628"/>
      <c r="O8" s="136" t="s">
        <v>24</v>
      </c>
      <c r="P8" s="629">
        <f>入力ｼｰﾄ!P8</f>
        <v>0</v>
      </c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1">
        <f>入力ｼｰﾄ!AC8</f>
        <v>0</v>
      </c>
      <c r="AD8" s="631"/>
      <c r="AE8" s="631"/>
      <c r="AF8" s="631"/>
      <c r="AG8" s="631"/>
      <c r="AH8" s="631"/>
      <c r="AI8" s="632"/>
    </row>
    <row r="9" spans="3:39">
      <c r="C9" s="578">
        <f>入力ｼｰﾄ!C9</f>
        <v>0</v>
      </c>
      <c r="D9" s="579"/>
      <c r="E9" s="579"/>
      <c r="F9" s="579"/>
      <c r="G9" s="579"/>
      <c r="H9" s="580"/>
      <c r="I9" s="593" t="s">
        <v>26</v>
      </c>
      <c r="J9" s="594"/>
      <c r="K9" s="637">
        <f>入力ｼｰﾄ!K9</f>
        <v>0</v>
      </c>
      <c r="L9" s="637"/>
      <c r="M9" s="637"/>
      <c r="N9" s="637"/>
      <c r="O9" s="639">
        <f>入力ｼｰﾄ!O9</f>
        <v>0</v>
      </c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3"/>
      <c r="AD9" s="633"/>
      <c r="AE9" s="633"/>
      <c r="AF9" s="633"/>
      <c r="AG9" s="633"/>
      <c r="AH9" s="633"/>
      <c r="AI9" s="634"/>
    </row>
    <row r="10" spans="3:39" ht="14.25" thickBot="1">
      <c r="C10" s="581"/>
      <c r="D10" s="582"/>
      <c r="E10" s="582"/>
      <c r="F10" s="582"/>
      <c r="G10" s="582"/>
      <c r="H10" s="583"/>
      <c r="I10" s="595"/>
      <c r="J10" s="596"/>
      <c r="K10" s="638"/>
      <c r="L10" s="638"/>
      <c r="M10" s="638"/>
      <c r="N10" s="638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35"/>
      <c r="AD10" s="635"/>
      <c r="AE10" s="635"/>
      <c r="AF10" s="635"/>
      <c r="AG10" s="635"/>
      <c r="AH10" s="635"/>
      <c r="AI10" s="636"/>
    </row>
    <row r="12" spans="3:39" ht="14.25" thickBot="1"/>
    <row r="13" spans="3:39">
      <c r="C13" s="358" t="s">
        <v>32</v>
      </c>
      <c r="D13" s="331"/>
      <c r="E13" s="331"/>
      <c r="F13" s="331"/>
      <c r="G13" s="359"/>
      <c r="H13" s="331" t="s">
        <v>33</v>
      </c>
      <c r="I13" s="331"/>
      <c r="J13" s="359"/>
      <c r="K13" s="548">
        <f>入力ｼｰﾄ!$AL$23</f>
        <v>0</v>
      </c>
      <c r="L13" s="548"/>
      <c r="M13" s="548"/>
      <c r="N13" s="549"/>
      <c r="O13" s="604" t="s">
        <v>16</v>
      </c>
      <c r="P13" s="605"/>
      <c r="Q13" s="605"/>
      <c r="R13" s="605"/>
      <c r="S13" s="605"/>
      <c r="T13" s="605"/>
      <c r="U13" s="605"/>
      <c r="V13" s="645"/>
      <c r="W13" s="591">
        <f>入力ｼｰﾄ!AO22</f>
        <v>0</v>
      </c>
      <c r="X13" s="573"/>
      <c r="Y13" s="573"/>
      <c r="Z13" s="573"/>
      <c r="AA13" s="573"/>
      <c r="AB13" s="592"/>
      <c r="AC13" s="573">
        <f>入力ｼｰﾄ!AU22</f>
        <v>0</v>
      </c>
      <c r="AD13" s="573"/>
      <c r="AE13" s="573"/>
      <c r="AF13" s="573"/>
      <c r="AG13" s="573"/>
      <c r="AH13" s="573"/>
      <c r="AI13" s="574"/>
    </row>
    <row r="14" spans="3:39">
      <c r="C14" s="394"/>
      <c r="D14" s="379"/>
      <c r="E14" s="379"/>
      <c r="F14" s="379"/>
      <c r="G14" s="393"/>
      <c r="H14" s="379"/>
      <c r="I14" s="379"/>
      <c r="J14" s="393"/>
      <c r="K14" s="550"/>
      <c r="L14" s="550"/>
      <c r="M14" s="550"/>
      <c r="N14" s="550"/>
      <c r="O14" s="378" t="s">
        <v>38</v>
      </c>
      <c r="P14" s="379"/>
      <c r="Q14" s="379"/>
      <c r="R14" s="379"/>
      <c r="S14" s="379"/>
      <c r="T14" s="379"/>
      <c r="U14" s="379"/>
      <c r="V14" s="380"/>
      <c r="W14" s="565">
        <f>入力ｼｰﾄ!AO23</f>
        <v>0</v>
      </c>
      <c r="X14" s="550"/>
      <c r="Y14" s="550"/>
      <c r="Z14" s="550"/>
      <c r="AA14" s="550"/>
      <c r="AB14" s="566"/>
      <c r="AC14" s="518">
        <f>入力ｼｰﾄ!AU23</f>
        <v>0</v>
      </c>
      <c r="AD14" s="518"/>
      <c r="AE14" s="518"/>
      <c r="AF14" s="518"/>
      <c r="AG14" s="518"/>
      <c r="AH14" s="518"/>
      <c r="AI14" s="569"/>
    </row>
    <row r="15" spans="3:39">
      <c r="C15" s="435"/>
      <c r="D15" s="333"/>
      <c r="E15" s="333"/>
      <c r="F15" s="333"/>
      <c r="G15" s="436"/>
      <c r="H15" s="333"/>
      <c r="I15" s="333"/>
      <c r="J15" s="436"/>
      <c r="K15" s="551"/>
      <c r="L15" s="551"/>
      <c r="M15" s="551"/>
      <c r="N15" s="551"/>
      <c r="O15" s="303"/>
      <c r="P15" s="333"/>
      <c r="Q15" s="333"/>
      <c r="R15" s="333"/>
      <c r="S15" s="333"/>
      <c r="T15" s="333"/>
      <c r="U15" s="333"/>
      <c r="V15" s="381"/>
      <c r="W15" s="567"/>
      <c r="X15" s="551"/>
      <c r="Y15" s="551"/>
      <c r="Z15" s="551"/>
      <c r="AA15" s="551"/>
      <c r="AB15" s="568"/>
      <c r="AC15" s="551"/>
      <c r="AD15" s="551"/>
      <c r="AE15" s="551"/>
      <c r="AF15" s="551"/>
      <c r="AG15" s="551"/>
      <c r="AH15" s="551"/>
      <c r="AI15" s="570"/>
    </row>
    <row r="16" spans="3:39">
      <c r="C16" s="386" t="s">
        <v>43</v>
      </c>
      <c r="D16" s="387"/>
      <c r="E16" s="387"/>
      <c r="F16" s="387"/>
      <c r="G16" s="387"/>
      <c r="H16" s="387"/>
      <c r="I16" s="387"/>
      <c r="J16" s="388"/>
      <c r="K16" s="391" t="s">
        <v>44</v>
      </c>
      <c r="L16" s="387"/>
      <c r="M16" s="387"/>
      <c r="N16" s="387"/>
      <c r="O16" s="387"/>
      <c r="P16" s="387"/>
      <c r="Q16" s="646"/>
      <c r="R16" s="600">
        <f>入力ｼｰﾄ!AP25</f>
        <v>0</v>
      </c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1"/>
    </row>
    <row r="17" spans="2:35" ht="14.25" thickBot="1">
      <c r="C17" s="389"/>
      <c r="D17" s="390"/>
      <c r="E17" s="390"/>
      <c r="F17" s="390"/>
      <c r="G17" s="390"/>
      <c r="H17" s="390"/>
      <c r="I17" s="390"/>
      <c r="J17" s="233"/>
      <c r="K17" s="392"/>
      <c r="L17" s="390"/>
      <c r="M17" s="390"/>
      <c r="N17" s="390"/>
      <c r="O17" s="390"/>
      <c r="P17" s="390"/>
      <c r="Q17" s="587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3"/>
    </row>
    <row r="19" spans="2:35" ht="14.25" thickBot="1"/>
    <row r="20" spans="2:35">
      <c r="C20" s="254" t="s">
        <v>51</v>
      </c>
      <c r="D20" s="237"/>
      <c r="E20" s="237"/>
      <c r="F20" s="237"/>
      <c r="G20" s="237"/>
      <c r="H20" s="255"/>
      <c r="I20" s="607">
        <f>入力ｼｰﾄ!AR28</f>
        <v>0</v>
      </c>
      <c r="J20" s="608"/>
      <c r="K20" s="608"/>
      <c r="L20" s="608"/>
      <c r="M20" s="608"/>
      <c r="N20" s="609"/>
      <c r="O20" s="236" t="s">
        <v>53</v>
      </c>
      <c r="P20" s="237"/>
      <c r="Q20" s="237"/>
      <c r="R20" s="255"/>
      <c r="S20" s="588" t="s">
        <v>16</v>
      </c>
      <c r="T20" s="589"/>
      <c r="U20" s="589"/>
      <c r="V20" s="589"/>
      <c r="W20" s="527">
        <f>入力ｼｰﾄ!AP31</f>
        <v>0</v>
      </c>
      <c r="X20" s="528"/>
      <c r="Y20" s="528"/>
      <c r="Z20" s="528"/>
      <c r="AA20" s="529"/>
      <c r="AB20" s="528">
        <f>入力ｼｰﾄ!AU31</f>
        <v>0</v>
      </c>
      <c r="AC20" s="528"/>
      <c r="AD20" s="528"/>
      <c r="AE20" s="528"/>
      <c r="AF20" s="530"/>
      <c r="AG20" s="279" t="s">
        <v>54</v>
      </c>
      <c r="AH20" s="279"/>
      <c r="AI20" s="280"/>
    </row>
    <row r="21" spans="2:35">
      <c r="C21" s="256"/>
      <c r="D21" s="240"/>
      <c r="E21" s="240"/>
      <c r="F21" s="240"/>
      <c r="G21" s="240"/>
      <c r="H21" s="257"/>
      <c r="I21" s="610"/>
      <c r="J21" s="598"/>
      <c r="K21" s="598"/>
      <c r="L21" s="598"/>
      <c r="M21" s="598"/>
      <c r="N21" s="611"/>
      <c r="O21" s="239"/>
      <c r="P21" s="240"/>
      <c r="Q21" s="240"/>
      <c r="R21" s="257"/>
      <c r="S21" s="239" t="s">
        <v>56</v>
      </c>
      <c r="T21" s="240"/>
      <c r="U21" s="240"/>
      <c r="V21" s="240"/>
      <c r="W21" s="519">
        <f>入力ｼｰﾄ!AP32</f>
        <v>0</v>
      </c>
      <c r="X21" s="520"/>
      <c r="Y21" s="520"/>
      <c r="Z21" s="520"/>
      <c r="AA21" s="521"/>
      <c r="AB21" s="520">
        <f>入力ｼｰﾄ!AU32</f>
        <v>0</v>
      </c>
      <c r="AC21" s="520"/>
      <c r="AD21" s="520"/>
      <c r="AE21" s="520"/>
      <c r="AF21" s="520"/>
      <c r="AG21" s="533">
        <f>入力ｼｰﾄ!AZ32</f>
        <v>0</v>
      </c>
      <c r="AH21" s="533"/>
      <c r="AI21" s="534"/>
    </row>
    <row r="22" spans="2:35" ht="14.25" thickBot="1">
      <c r="C22" s="258"/>
      <c r="D22" s="243"/>
      <c r="E22" s="243"/>
      <c r="F22" s="243"/>
      <c r="G22" s="243"/>
      <c r="H22" s="259"/>
      <c r="I22" s="612"/>
      <c r="J22" s="613"/>
      <c r="K22" s="613"/>
      <c r="L22" s="613"/>
      <c r="M22" s="613"/>
      <c r="N22" s="614"/>
      <c r="O22" s="242"/>
      <c r="P22" s="243"/>
      <c r="Q22" s="243"/>
      <c r="R22" s="259"/>
      <c r="S22" s="242"/>
      <c r="T22" s="243"/>
      <c r="U22" s="243"/>
      <c r="V22" s="243"/>
      <c r="W22" s="522"/>
      <c r="X22" s="523"/>
      <c r="Y22" s="523"/>
      <c r="Z22" s="523"/>
      <c r="AA22" s="524"/>
      <c r="AB22" s="523"/>
      <c r="AC22" s="523"/>
      <c r="AD22" s="523"/>
      <c r="AE22" s="523"/>
      <c r="AF22" s="523"/>
      <c r="AG22" s="535"/>
      <c r="AH22" s="535"/>
      <c r="AI22" s="536"/>
    </row>
    <row r="23" spans="2:35">
      <c r="C23" s="147"/>
      <c r="D23" s="147"/>
      <c r="E23" s="147"/>
      <c r="F23" s="147"/>
      <c r="G23" s="147"/>
      <c r="H23" s="147"/>
      <c r="I23" s="147"/>
      <c r="J23" s="147"/>
      <c r="K23" s="134"/>
      <c r="L23" s="134"/>
      <c r="M23" s="134"/>
      <c r="N23" s="134"/>
      <c r="O23" s="134"/>
      <c r="P23" s="134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</row>
    <row r="24" spans="2:35" ht="14.25" thickBot="1">
      <c r="C24" s="147"/>
      <c r="D24" s="147"/>
      <c r="E24" s="147"/>
      <c r="F24" s="147"/>
      <c r="G24" s="147"/>
      <c r="H24" s="147"/>
      <c r="I24" s="147"/>
      <c r="J24" s="147"/>
      <c r="K24" s="134"/>
      <c r="L24" s="134"/>
      <c r="M24" s="134"/>
      <c r="N24" s="134"/>
      <c r="O24" s="134"/>
      <c r="P24" s="134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2:35" ht="13.5" customHeight="1">
      <c r="C25" s="358" t="s">
        <v>67</v>
      </c>
      <c r="D25" s="331"/>
      <c r="E25" s="331"/>
      <c r="F25" s="359"/>
      <c r="G25" s="604" t="s">
        <v>68</v>
      </c>
      <c r="H25" s="605"/>
      <c r="I25" s="605"/>
      <c r="J25" s="605"/>
      <c r="K25" s="605"/>
      <c r="L25" s="605"/>
      <c r="M25" s="605"/>
      <c r="N25" s="606"/>
      <c r="O25" s="341" t="s">
        <v>69</v>
      </c>
      <c r="P25" s="341"/>
      <c r="Q25" s="341" t="s">
        <v>70</v>
      </c>
      <c r="R25" s="341"/>
      <c r="S25" s="341" t="s">
        <v>71</v>
      </c>
      <c r="T25" s="341"/>
      <c r="U25" s="341"/>
      <c r="V25" s="341"/>
      <c r="W25" s="341"/>
      <c r="X25" s="341"/>
      <c r="Y25" s="356" t="s">
        <v>72</v>
      </c>
      <c r="Z25" s="341"/>
      <c r="AA25" s="341"/>
      <c r="AB25" s="341"/>
      <c r="AC25" s="341"/>
      <c r="AD25" s="279" t="s">
        <v>73</v>
      </c>
      <c r="AE25" s="279"/>
      <c r="AF25" s="279"/>
      <c r="AG25" s="279" t="s">
        <v>74</v>
      </c>
      <c r="AH25" s="279"/>
      <c r="AI25" s="280"/>
    </row>
    <row r="26" spans="2:35">
      <c r="C26" s="394"/>
      <c r="D26" s="379"/>
      <c r="E26" s="379"/>
      <c r="F26" s="393"/>
      <c r="G26" s="562" t="s">
        <v>75</v>
      </c>
      <c r="H26" s="563"/>
      <c r="I26" s="563"/>
      <c r="J26" s="586"/>
      <c r="K26" s="379" t="s">
        <v>76</v>
      </c>
      <c r="L26" s="379"/>
      <c r="M26" s="379"/>
      <c r="N26" s="393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6"/>
      <c r="AE26" s="346"/>
      <c r="AF26" s="346"/>
      <c r="AG26" s="346"/>
      <c r="AH26" s="346"/>
      <c r="AI26" s="348"/>
    </row>
    <row r="27" spans="2:35" ht="14.25" thickBot="1">
      <c r="C27" s="394"/>
      <c r="D27" s="379"/>
      <c r="E27" s="379"/>
      <c r="F27" s="393"/>
      <c r="G27" s="392"/>
      <c r="H27" s="390"/>
      <c r="I27" s="390"/>
      <c r="J27" s="587"/>
      <c r="K27" s="390"/>
      <c r="L27" s="390"/>
      <c r="M27" s="390"/>
      <c r="N27" s="233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47"/>
      <c r="AE27" s="347"/>
      <c r="AF27" s="347"/>
      <c r="AG27" s="347"/>
      <c r="AH27" s="347"/>
      <c r="AI27" s="349"/>
    </row>
    <row r="28" spans="2:35">
      <c r="B28" s="2"/>
      <c r="C28" s="358" t="s">
        <v>79</v>
      </c>
      <c r="D28" s="331"/>
      <c r="E28" s="331"/>
      <c r="F28" s="359"/>
      <c r="G28" s="527">
        <f>入力ｼｰﾄ!G67</f>
        <v>0</v>
      </c>
      <c r="H28" s="528"/>
      <c r="I28" s="528"/>
      <c r="J28" s="529"/>
      <c r="K28" s="528">
        <f>入力ｼｰﾄ!K67</f>
        <v>0</v>
      </c>
      <c r="L28" s="528"/>
      <c r="M28" s="528"/>
      <c r="N28" s="530"/>
      <c r="O28" s="537">
        <f>入力ｼｰﾄ!O67</f>
        <v>0</v>
      </c>
      <c r="P28" s="537"/>
      <c r="Q28" s="537">
        <f>入力ｼｰﾄ!Q67</f>
        <v>0</v>
      </c>
      <c r="R28" s="537"/>
      <c r="S28" s="540" t="str">
        <f>IF(入力ｼｰﾄ!S67="","",入力ｼｰﾄ!S67)</f>
        <v/>
      </c>
      <c r="T28" s="540"/>
      <c r="U28" s="540"/>
      <c r="V28" s="540"/>
      <c r="W28" s="540"/>
      <c r="X28" s="540"/>
      <c r="Y28" s="642">
        <f>入力ｼｰﾄ!Y67</f>
        <v>0</v>
      </c>
      <c r="Z28" s="642"/>
      <c r="AA28" s="642"/>
      <c r="AB28" s="642"/>
      <c r="AC28" s="642"/>
      <c r="AD28" s="531">
        <f>入力ｼｰﾄ!AD67</f>
        <v>0</v>
      </c>
      <c r="AE28" s="531"/>
      <c r="AF28" s="531"/>
      <c r="AG28" s="531">
        <f>入力ｼｰﾄ!AG67</f>
        <v>0</v>
      </c>
      <c r="AH28" s="531"/>
      <c r="AI28" s="532"/>
    </row>
    <row r="29" spans="2:35" ht="13.5" customHeight="1">
      <c r="B29" s="2"/>
      <c r="C29" s="394"/>
      <c r="D29" s="379"/>
      <c r="E29" s="379"/>
      <c r="F29" s="393"/>
      <c r="G29" s="519">
        <f>入力ｼｰﾄ!G68</f>
        <v>0</v>
      </c>
      <c r="H29" s="520"/>
      <c r="I29" s="520"/>
      <c r="J29" s="521"/>
      <c r="K29" s="520">
        <f>入力ｼｰﾄ!K68</f>
        <v>0</v>
      </c>
      <c r="L29" s="520"/>
      <c r="M29" s="520"/>
      <c r="N29" s="525"/>
      <c r="O29" s="538"/>
      <c r="P29" s="538"/>
      <c r="Q29" s="538"/>
      <c r="R29" s="538"/>
      <c r="S29" s="541"/>
      <c r="T29" s="541"/>
      <c r="U29" s="541"/>
      <c r="V29" s="541"/>
      <c r="W29" s="541"/>
      <c r="X29" s="541"/>
      <c r="Y29" s="643"/>
      <c r="Z29" s="643"/>
      <c r="AA29" s="643"/>
      <c r="AB29" s="643"/>
      <c r="AC29" s="643"/>
      <c r="AD29" s="533"/>
      <c r="AE29" s="533"/>
      <c r="AF29" s="533"/>
      <c r="AG29" s="533"/>
      <c r="AH29" s="533"/>
      <c r="AI29" s="534"/>
    </row>
    <row r="30" spans="2:35" ht="14.25" thickBot="1">
      <c r="B30" s="2"/>
      <c r="C30" s="389"/>
      <c r="D30" s="390"/>
      <c r="E30" s="390"/>
      <c r="F30" s="233"/>
      <c r="G30" s="522"/>
      <c r="H30" s="523"/>
      <c r="I30" s="523"/>
      <c r="J30" s="524"/>
      <c r="K30" s="523"/>
      <c r="L30" s="523"/>
      <c r="M30" s="523"/>
      <c r="N30" s="526"/>
      <c r="O30" s="539"/>
      <c r="P30" s="539"/>
      <c r="Q30" s="539"/>
      <c r="R30" s="539"/>
      <c r="S30" s="542"/>
      <c r="T30" s="542"/>
      <c r="U30" s="542"/>
      <c r="V30" s="542"/>
      <c r="W30" s="542"/>
      <c r="X30" s="542"/>
      <c r="Y30" s="644"/>
      <c r="Z30" s="644"/>
      <c r="AA30" s="644"/>
      <c r="AB30" s="644"/>
      <c r="AC30" s="644"/>
      <c r="AD30" s="535"/>
      <c r="AE30" s="535"/>
      <c r="AF30" s="535"/>
      <c r="AG30" s="535"/>
      <c r="AH30" s="535"/>
      <c r="AI30" s="536"/>
    </row>
    <row r="31" spans="2:35">
      <c r="C31" s="358" t="s">
        <v>92</v>
      </c>
      <c r="D31" s="331"/>
      <c r="E31" s="331"/>
      <c r="F31" s="359"/>
      <c r="G31" s="527">
        <f>入力ｼｰﾄ!G70</f>
        <v>0</v>
      </c>
      <c r="H31" s="528"/>
      <c r="I31" s="528"/>
      <c r="J31" s="529"/>
      <c r="K31" s="528">
        <f>入力ｼｰﾄ!K70</f>
        <v>0</v>
      </c>
      <c r="L31" s="528"/>
      <c r="M31" s="528"/>
      <c r="N31" s="530"/>
      <c r="O31" s="537">
        <f>入力ｼｰﾄ!O70</f>
        <v>0</v>
      </c>
      <c r="P31" s="537"/>
      <c r="Q31" s="537">
        <f>入力ｼｰﾄ!Q70</f>
        <v>0</v>
      </c>
      <c r="R31" s="537"/>
      <c r="S31" s="540" t="str">
        <f>IF(入力ｼｰﾄ!S70="","",入力ｼｰﾄ!S70)</f>
        <v/>
      </c>
      <c r="T31" s="540"/>
      <c r="U31" s="540"/>
      <c r="V31" s="540"/>
      <c r="W31" s="540"/>
      <c r="X31" s="540"/>
      <c r="Y31" s="642">
        <f>入力ｼｰﾄ!Y70</f>
        <v>0</v>
      </c>
      <c r="Z31" s="642"/>
      <c r="AA31" s="642"/>
      <c r="AB31" s="642"/>
      <c r="AC31" s="642"/>
      <c r="AD31" s="531">
        <f>入力ｼｰﾄ!AD70</f>
        <v>0</v>
      </c>
      <c r="AE31" s="531"/>
      <c r="AF31" s="531"/>
      <c r="AG31" s="531">
        <f>入力ｼｰﾄ!AG70</f>
        <v>0</v>
      </c>
      <c r="AH31" s="531"/>
      <c r="AI31" s="532"/>
    </row>
    <row r="32" spans="2:35">
      <c r="C32" s="394"/>
      <c r="D32" s="379"/>
      <c r="E32" s="379"/>
      <c r="F32" s="393"/>
      <c r="G32" s="519">
        <f>入力ｼｰﾄ!G71</f>
        <v>0</v>
      </c>
      <c r="H32" s="520"/>
      <c r="I32" s="520"/>
      <c r="J32" s="521"/>
      <c r="K32" s="520">
        <f>入力ｼｰﾄ!K71</f>
        <v>0</v>
      </c>
      <c r="L32" s="520"/>
      <c r="M32" s="520"/>
      <c r="N32" s="525"/>
      <c r="O32" s="538"/>
      <c r="P32" s="538"/>
      <c r="Q32" s="538"/>
      <c r="R32" s="538"/>
      <c r="S32" s="541"/>
      <c r="T32" s="541"/>
      <c r="U32" s="541"/>
      <c r="V32" s="541"/>
      <c r="W32" s="541"/>
      <c r="X32" s="541"/>
      <c r="Y32" s="643"/>
      <c r="Z32" s="643"/>
      <c r="AA32" s="643"/>
      <c r="AB32" s="643"/>
      <c r="AC32" s="643"/>
      <c r="AD32" s="533"/>
      <c r="AE32" s="533"/>
      <c r="AF32" s="533"/>
      <c r="AG32" s="533"/>
      <c r="AH32" s="533"/>
      <c r="AI32" s="534"/>
    </row>
    <row r="33" spans="2:35" ht="14.25" thickBot="1">
      <c r="C33" s="389"/>
      <c r="D33" s="390"/>
      <c r="E33" s="390"/>
      <c r="F33" s="233"/>
      <c r="G33" s="522"/>
      <c r="H33" s="523"/>
      <c r="I33" s="523"/>
      <c r="J33" s="524"/>
      <c r="K33" s="523"/>
      <c r="L33" s="523"/>
      <c r="M33" s="523"/>
      <c r="N33" s="526"/>
      <c r="O33" s="539"/>
      <c r="P33" s="539"/>
      <c r="Q33" s="539"/>
      <c r="R33" s="539"/>
      <c r="S33" s="542"/>
      <c r="T33" s="542"/>
      <c r="U33" s="542"/>
      <c r="V33" s="542"/>
      <c r="W33" s="542"/>
      <c r="X33" s="542"/>
      <c r="Y33" s="644"/>
      <c r="Z33" s="644"/>
      <c r="AA33" s="644"/>
      <c r="AB33" s="644"/>
      <c r="AC33" s="644"/>
      <c r="AD33" s="535"/>
      <c r="AE33" s="535"/>
      <c r="AF33" s="535"/>
      <c r="AG33" s="535"/>
      <c r="AH33" s="535"/>
      <c r="AI33" s="536"/>
    </row>
    <row r="34" spans="2:35">
      <c r="B34" s="2"/>
      <c r="C34" s="358" t="s">
        <v>100</v>
      </c>
      <c r="D34" s="331"/>
      <c r="E34" s="331"/>
      <c r="F34" s="359"/>
      <c r="G34" s="527">
        <f>入力ｼｰﾄ!G73</f>
        <v>0</v>
      </c>
      <c r="H34" s="528"/>
      <c r="I34" s="528"/>
      <c r="J34" s="529"/>
      <c r="K34" s="528">
        <f>入力ｼｰﾄ!K73</f>
        <v>0</v>
      </c>
      <c r="L34" s="528"/>
      <c r="M34" s="528"/>
      <c r="N34" s="530"/>
      <c r="O34" s="537">
        <f>入力ｼｰﾄ!O73</f>
        <v>0</v>
      </c>
      <c r="P34" s="537"/>
      <c r="Q34" s="537">
        <f>入力ｼｰﾄ!Q73</f>
        <v>0</v>
      </c>
      <c r="R34" s="537"/>
      <c r="S34" s="540" t="str">
        <f>IF(入力ｼｰﾄ!S73="","",入力ｼｰﾄ!S73)</f>
        <v/>
      </c>
      <c r="T34" s="540"/>
      <c r="U34" s="540"/>
      <c r="V34" s="540"/>
      <c r="W34" s="540"/>
      <c r="X34" s="540"/>
      <c r="Y34" s="642">
        <f>入力ｼｰﾄ!Y73</f>
        <v>0</v>
      </c>
      <c r="Z34" s="642"/>
      <c r="AA34" s="642"/>
      <c r="AB34" s="642"/>
      <c r="AC34" s="642"/>
      <c r="AD34" s="531">
        <f>入力ｼｰﾄ!AD73</f>
        <v>0</v>
      </c>
      <c r="AE34" s="531"/>
      <c r="AF34" s="531"/>
      <c r="AG34" s="531">
        <f>入力ｼｰﾄ!AG73</f>
        <v>0</v>
      </c>
      <c r="AH34" s="531"/>
      <c r="AI34" s="532"/>
    </row>
    <row r="35" spans="2:35">
      <c r="B35" s="2"/>
      <c r="C35" s="394"/>
      <c r="D35" s="379"/>
      <c r="E35" s="379"/>
      <c r="F35" s="393"/>
      <c r="G35" s="519">
        <f>入力ｼｰﾄ!G74</f>
        <v>0</v>
      </c>
      <c r="H35" s="520"/>
      <c r="I35" s="520"/>
      <c r="J35" s="521"/>
      <c r="K35" s="520">
        <f>入力ｼｰﾄ!K74</f>
        <v>0</v>
      </c>
      <c r="L35" s="520"/>
      <c r="M35" s="520"/>
      <c r="N35" s="525"/>
      <c r="O35" s="538"/>
      <c r="P35" s="538"/>
      <c r="Q35" s="538"/>
      <c r="R35" s="538"/>
      <c r="S35" s="541"/>
      <c r="T35" s="541"/>
      <c r="U35" s="541"/>
      <c r="V35" s="541"/>
      <c r="W35" s="541"/>
      <c r="X35" s="541"/>
      <c r="Y35" s="643"/>
      <c r="Z35" s="643"/>
      <c r="AA35" s="643"/>
      <c r="AB35" s="643"/>
      <c r="AC35" s="643"/>
      <c r="AD35" s="533"/>
      <c r="AE35" s="533"/>
      <c r="AF35" s="533"/>
      <c r="AG35" s="533"/>
      <c r="AH35" s="533"/>
      <c r="AI35" s="534"/>
    </row>
    <row r="36" spans="2:35" ht="14.25" thickBot="1">
      <c r="B36" s="2"/>
      <c r="C36" s="389"/>
      <c r="D36" s="390"/>
      <c r="E36" s="390"/>
      <c r="F36" s="233"/>
      <c r="G36" s="522"/>
      <c r="H36" s="523"/>
      <c r="I36" s="523"/>
      <c r="J36" s="524"/>
      <c r="K36" s="523"/>
      <c r="L36" s="523"/>
      <c r="M36" s="523"/>
      <c r="N36" s="526"/>
      <c r="O36" s="539"/>
      <c r="P36" s="539"/>
      <c r="Q36" s="539"/>
      <c r="R36" s="539"/>
      <c r="S36" s="542"/>
      <c r="T36" s="542"/>
      <c r="U36" s="542"/>
      <c r="V36" s="542"/>
      <c r="W36" s="542"/>
      <c r="X36" s="542"/>
      <c r="Y36" s="644"/>
      <c r="Z36" s="644"/>
      <c r="AA36" s="644"/>
      <c r="AB36" s="644"/>
      <c r="AC36" s="644"/>
      <c r="AD36" s="535"/>
      <c r="AE36" s="535"/>
      <c r="AF36" s="535"/>
      <c r="AG36" s="535"/>
      <c r="AH36" s="535"/>
      <c r="AI36" s="536"/>
    </row>
    <row r="37" spans="2:35">
      <c r="B37" s="2"/>
      <c r="C37" s="394" t="s">
        <v>105</v>
      </c>
      <c r="D37" s="379"/>
      <c r="E37" s="379"/>
      <c r="F37" s="393"/>
      <c r="G37" s="527">
        <f>入力ｼｰﾄ!G76</f>
        <v>0</v>
      </c>
      <c r="H37" s="528"/>
      <c r="I37" s="528"/>
      <c r="J37" s="529"/>
      <c r="K37" s="528">
        <f>入力ｼｰﾄ!K76</f>
        <v>0</v>
      </c>
      <c r="L37" s="528"/>
      <c r="M37" s="528"/>
      <c r="N37" s="530"/>
      <c r="O37" s="537">
        <f>入力ｼｰﾄ!O76</f>
        <v>0</v>
      </c>
      <c r="P37" s="537"/>
      <c r="Q37" s="537">
        <f>入力ｼｰﾄ!Q76</f>
        <v>0</v>
      </c>
      <c r="R37" s="537"/>
      <c r="S37" s="540" t="str">
        <f>IF(入力ｼｰﾄ!S76="","",入力ｼｰﾄ!S76)</f>
        <v/>
      </c>
      <c r="T37" s="540"/>
      <c r="U37" s="540"/>
      <c r="V37" s="540"/>
      <c r="W37" s="540"/>
      <c r="X37" s="540"/>
      <c r="Y37" s="642">
        <f>入力ｼｰﾄ!Y76</f>
        <v>0</v>
      </c>
      <c r="Z37" s="642"/>
      <c r="AA37" s="642"/>
      <c r="AB37" s="642"/>
      <c r="AC37" s="642"/>
      <c r="AD37" s="531">
        <f>入力ｼｰﾄ!AD76</f>
        <v>0</v>
      </c>
      <c r="AE37" s="531"/>
      <c r="AF37" s="531"/>
      <c r="AG37" s="531">
        <f>入力ｼｰﾄ!AG76</f>
        <v>0</v>
      </c>
      <c r="AH37" s="531"/>
      <c r="AI37" s="532"/>
    </row>
    <row r="38" spans="2:35">
      <c r="B38" s="2"/>
      <c r="C38" s="394"/>
      <c r="D38" s="379"/>
      <c r="E38" s="379"/>
      <c r="F38" s="393"/>
      <c r="G38" s="519">
        <f>入力ｼｰﾄ!G77</f>
        <v>0</v>
      </c>
      <c r="H38" s="520"/>
      <c r="I38" s="520"/>
      <c r="J38" s="521"/>
      <c r="K38" s="520">
        <f>入力ｼｰﾄ!K77</f>
        <v>0</v>
      </c>
      <c r="L38" s="520"/>
      <c r="M38" s="520"/>
      <c r="N38" s="525"/>
      <c r="O38" s="538"/>
      <c r="P38" s="538"/>
      <c r="Q38" s="538"/>
      <c r="R38" s="538"/>
      <c r="S38" s="541"/>
      <c r="T38" s="541"/>
      <c r="U38" s="541"/>
      <c r="V38" s="541"/>
      <c r="W38" s="541"/>
      <c r="X38" s="541"/>
      <c r="Y38" s="643"/>
      <c r="Z38" s="643"/>
      <c r="AA38" s="643"/>
      <c r="AB38" s="643"/>
      <c r="AC38" s="643"/>
      <c r="AD38" s="533"/>
      <c r="AE38" s="533"/>
      <c r="AF38" s="533"/>
      <c r="AG38" s="533"/>
      <c r="AH38" s="533"/>
      <c r="AI38" s="534"/>
    </row>
    <row r="39" spans="2:35" ht="14.25" thickBot="1">
      <c r="B39" s="2"/>
      <c r="C39" s="389"/>
      <c r="D39" s="390"/>
      <c r="E39" s="390"/>
      <c r="F39" s="233"/>
      <c r="G39" s="522"/>
      <c r="H39" s="523"/>
      <c r="I39" s="523"/>
      <c r="J39" s="524"/>
      <c r="K39" s="523"/>
      <c r="L39" s="523"/>
      <c r="M39" s="523"/>
      <c r="N39" s="526"/>
      <c r="O39" s="539"/>
      <c r="P39" s="539"/>
      <c r="Q39" s="539"/>
      <c r="R39" s="539"/>
      <c r="S39" s="542"/>
      <c r="T39" s="542"/>
      <c r="U39" s="542"/>
      <c r="V39" s="542"/>
      <c r="W39" s="542"/>
      <c r="X39" s="542"/>
      <c r="Y39" s="644"/>
      <c r="Z39" s="644"/>
      <c r="AA39" s="644"/>
      <c r="AB39" s="644"/>
      <c r="AC39" s="644"/>
      <c r="AD39" s="535"/>
      <c r="AE39" s="535"/>
      <c r="AF39" s="535"/>
      <c r="AG39" s="535"/>
      <c r="AH39" s="535"/>
      <c r="AI39" s="536"/>
    </row>
    <row r="40" spans="2:35">
      <c r="AB40" s="1" t="s">
        <v>119</v>
      </c>
    </row>
    <row r="51" spans="3:35" ht="13.5" customHeight="1">
      <c r="C51" s="423" t="s">
        <v>120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</row>
    <row r="52" spans="3:35"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</row>
    <row r="53" spans="3:35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</row>
    <row r="54" spans="3:35">
      <c r="C54" s="415" t="s">
        <v>121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</row>
    <row r="56" spans="3:35">
      <c r="D56" s="415" t="s">
        <v>122</v>
      </c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</row>
    <row r="58" spans="3:35">
      <c r="E58" s="203"/>
      <c r="F58" s="518" t="str">
        <f>入力ｼｰﾄ!F57</f>
        <v>２０１９</v>
      </c>
      <c r="G58" s="518"/>
      <c r="H58" s="518"/>
      <c r="I58" s="148" t="s">
        <v>123</v>
      </c>
      <c r="J58" s="518">
        <f>入力ｼｰﾄ!J57</f>
        <v>0</v>
      </c>
      <c r="K58" s="518"/>
      <c r="L58" s="148" t="s">
        <v>124</v>
      </c>
      <c r="M58" s="518">
        <f>入力ｼｰﾄ!M57</f>
        <v>0</v>
      </c>
      <c r="N58" s="518"/>
      <c r="O58" s="148" t="s">
        <v>125</v>
      </c>
      <c r="P58" s="148"/>
      <c r="Q58" s="148"/>
      <c r="R58" s="148"/>
      <c r="S58" s="148"/>
    </row>
    <row r="60" spans="3:35">
      <c r="O60" s="416" t="s">
        <v>20</v>
      </c>
      <c r="P60" s="416"/>
      <c r="Q60" s="416"/>
      <c r="R60" s="416"/>
      <c r="S60" s="546">
        <f>入力ｼｰﾄ!S59</f>
        <v>0</v>
      </c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</row>
    <row r="62" spans="3:35" ht="13.5" customHeight="1">
      <c r="O62" s="416" t="s">
        <v>126</v>
      </c>
      <c r="P62" s="416"/>
      <c r="Q62" s="416"/>
      <c r="R62" s="416"/>
      <c r="T62" s="615">
        <f>入力ｼｰﾄ!T61</f>
        <v>0</v>
      </c>
      <c r="U62" s="615"/>
      <c r="V62" s="615"/>
      <c r="W62" s="615"/>
      <c r="X62" s="615"/>
      <c r="Y62" s="615"/>
      <c r="Z62" s="615"/>
      <c r="AA62" s="615"/>
      <c r="AB62" s="615"/>
      <c r="AC62" s="615"/>
      <c r="AD62" s="615"/>
      <c r="AE62" s="615"/>
      <c r="AF62" s="148" t="s">
        <v>127</v>
      </c>
      <c r="AG62" s="148"/>
      <c r="AH62" s="148"/>
    </row>
  </sheetData>
  <sheetProtection sheet="1" objects="1" scenarios="1" selectLockedCells="1"/>
  <mergeCells count="107">
    <mergeCell ref="O62:R62"/>
    <mergeCell ref="AD25:AF27"/>
    <mergeCell ref="O25:P27"/>
    <mergeCell ref="Q25:R27"/>
    <mergeCell ref="S25:X27"/>
    <mergeCell ref="Y25:AC27"/>
    <mergeCell ref="G26:J27"/>
    <mergeCell ref="K26:N27"/>
    <mergeCell ref="T62:AE62"/>
    <mergeCell ref="Y28:AC30"/>
    <mergeCell ref="AD28:AF30"/>
    <mergeCell ref="Y31:AC33"/>
    <mergeCell ref="AD31:AF33"/>
    <mergeCell ref="K34:N34"/>
    <mergeCell ref="O34:P36"/>
    <mergeCell ref="G38:J39"/>
    <mergeCell ref="K38:N39"/>
    <mergeCell ref="G31:J31"/>
    <mergeCell ref="K31:N31"/>
    <mergeCell ref="S28:X30"/>
    <mergeCell ref="G29:J30"/>
    <mergeCell ref="K29:N30"/>
    <mergeCell ref="D56:AG56"/>
    <mergeCell ref="K7:N7"/>
    <mergeCell ref="K8:N8"/>
    <mergeCell ref="P8:AB8"/>
    <mergeCell ref="AC8:AI10"/>
    <mergeCell ref="K9:N10"/>
    <mergeCell ref="O9:AB10"/>
    <mergeCell ref="O60:R60"/>
    <mergeCell ref="S60:AI60"/>
    <mergeCell ref="AG25:AI27"/>
    <mergeCell ref="AG28:AI30"/>
    <mergeCell ref="AG31:AI33"/>
    <mergeCell ref="AG34:AI36"/>
    <mergeCell ref="Q37:R39"/>
    <mergeCell ref="S37:X39"/>
    <mergeCell ref="K37:N37"/>
    <mergeCell ref="O37:P39"/>
    <mergeCell ref="C51:AI52"/>
    <mergeCell ref="C54:AI54"/>
    <mergeCell ref="C28:F30"/>
    <mergeCell ref="G28:J28"/>
    <mergeCell ref="K28:N28"/>
    <mergeCell ref="O28:P30"/>
    <mergeCell ref="Q28:R30"/>
    <mergeCell ref="C25:F27"/>
    <mergeCell ref="G25:N25"/>
    <mergeCell ref="C7:J7"/>
    <mergeCell ref="C8:H8"/>
    <mergeCell ref="I8:J8"/>
    <mergeCell ref="H13:J15"/>
    <mergeCell ref="K13:N15"/>
    <mergeCell ref="O13:V13"/>
    <mergeCell ref="C9:H10"/>
    <mergeCell ref="I9:J10"/>
    <mergeCell ref="O6:AB7"/>
    <mergeCell ref="K16:Q17"/>
    <mergeCell ref="I20:N22"/>
    <mergeCell ref="C6:J6"/>
    <mergeCell ref="C20:H22"/>
    <mergeCell ref="W14:AB15"/>
    <mergeCell ref="C16:J17"/>
    <mergeCell ref="R16:AI17"/>
    <mergeCell ref="C13:G15"/>
    <mergeCell ref="O20:R22"/>
    <mergeCell ref="W20:AA20"/>
    <mergeCell ref="AB20:AF20"/>
    <mergeCell ref="AC14:AI15"/>
    <mergeCell ref="W13:AB13"/>
    <mergeCell ref="M58:N58"/>
    <mergeCell ref="J58:K58"/>
    <mergeCell ref="C34:F36"/>
    <mergeCell ref="C31:F33"/>
    <mergeCell ref="Q31:R33"/>
    <mergeCell ref="G32:J33"/>
    <mergeCell ref="K32:N33"/>
    <mergeCell ref="C37:F39"/>
    <mergeCell ref="G37:J37"/>
    <mergeCell ref="G35:J36"/>
    <mergeCell ref="K35:N36"/>
    <mergeCell ref="Q34:R36"/>
    <mergeCell ref="F58:H58"/>
    <mergeCell ref="K2:N2"/>
    <mergeCell ref="R2:AI2"/>
    <mergeCell ref="Y37:AC39"/>
    <mergeCell ref="S31:X33"/>
    <mergeCell ref="Y34:AC36"/>
    <mergeCell ref="S34:X36"/>
    <mergeCell ref="AD37:AF39"/>
    <mergeCell ref="AG37:AI39"/>
    <mergeCell ref="G34:J34"/>
    <mergeCell ref="O31:P33"/>
    <mergeCell ref="AD34:AF36"/>
    <mergeCell ref="O3:S3"/>
    <mergeCell ref="T3:Z3"/>
    <mergeCell ref="S21:V22"/>
    <mergeCell ref="W21:AA22"/>
    <mergeCell ref="K6:N6"/>
    <mergeCell ref="AG20:AI20"/>
    <mergeCell ref="H4:AD4"/>
    <mergeCell ref="AB21:AF22"/>
    <mergeCell ref="AG21:AI22"/>
    <mergeCell ref="S20:V20"/>
    <mergeCell ref="AC13:AI13"/>
    <mergeCell ref="O14:V15"/>
    <mergeCell ref="AC6:AI7"/>
  </mergeCells>
  <phoneticPr fontId="2"/>
  <pageMargins left="0.4" right="0.36" top="0.3" bottom="0.32" header="0.23" footer="0.2"/>
  <pageSetup paperSize="9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B2:AM70"/>
  <sheetViews>
    <sheetView showGridLines="0" view="pageBreakPreview" topLeftCell="A37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152"/>
      <c r="I2" s="3"/>
      <c r="J2" s="3" t="s">
        <v>177</v>
      </c>
      <c r="K2" s="641" t="str">
        <f>入力ｼｰﾄ!O3</f>
        <v>２０１９</v>
      </c>
      <c r="L2" s="641"/>
      <c r="M2" s="641"/>
      <c r="N2" s="641"/>
      <c r="O2" s="152" t="s">
        <v>123</v>
      </c>
      <c r="P2" s="152" t="s">
        <v>178</v>
      </c>
      <c r="Q2" s="3"/>
      <c r="R2" s="547">
        <f>入力ｼｰﾄ!$S$3</f>
        <v>0</v>
      </c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</row>
    <row r="3" spans="3:39" ht="14.25">
      <c r="H3" s="4"/>
      <c r="I3" s="3"/>
      <c r="J3" s="3"/>
      <c r="K3" s="3"/>
      <c r="L3" s="3"/>
      <c r="M3" s="3"/>
      <c r="N3" s="3"/>
      <c r="O3" s="597">
        <f>入力ｼｰﾄ!AF3</f>
        <v>0</v>
      </c>
      <c r="P3" s="598"/>
      <c r="Q3" s="598"/>
      <c r="R3" s="598"/>
      <c r="S3" s="598"/>
      <c r="T3" s="571" t="s">
        <v>179</v>
      </c>
      <c r="U3" s="572"/>
      <c r="V3" s="572"/>
      <c r="W3" s="572"/>
      <c r="X3" s="572"/>
      <c r="Y3" s="572"/>
      <c r="Z3" s="572"/>
      <c r="AA3" s="3"/>
      <c r="AB3" s="3"/>
      <c r="AC3" s="3"/>
      <c r="AD3" s="3"/>
    </row>
    <row r="4" spans="3:39" ht="18.75">
      <c r="H4" s="552" t="s">
        <v>182</v>
      </c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</row>
    <row r="5" spans="3:39" ht="14.25" customHeight="1" thickBot="1">
      <c r="H5" s="152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3:39">
      <c r="C6" s="554" t="s">
        <v>16</v>
      </c>
      <c r="D6" s="555"/>
      <c r="E6" s="555"/>
      <c r="F6" s="555"/>
      <c r="G6" s="555"/>
      <c r="H6" s="555"/>
      <c r="I6" s="555"/>
      <c r="J6" s="556"/>
      <c r="K6" s="616" t="s">
        <v>16</v>
      </c>
      <c r="L6" s="617"/>
      <c r="M6" s="617"/>
      <c r="N6" s="618"/>
      <c r="O6" s="619" t="s">
        <v>17</v>
      </c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555" t="s">
        <v>18</v>
      </c>
      <c r="AD6" s="555"/>
      <c r="AE6" s="555"/>
      <c r="AF6" s="555"/>
      <c r="AG6" s="555"/>
      <c r="AH6" s="555"/>
      <c r="AI6" s="621"/>
    </row>
    <row r="7" spans="3:39">
      <c r="C7" s="557" t="s">
        <v>20</v>
      </c>
      <c r="D7" s="558"/>
      <c r="E7" s="558"/>
      <c r="F7" s="558"/>
      <c r="G7" s="558"/>
      <c r="H7" s="558"/>
      <c r="I7" s="558"/>
      <c r="J7" s="559"/>
      <c r="K7" s="624" t="s">
        <v>21</v>
      </c>
      <c r="L7" s="625"/>
      <c r="M7" s="625"/>
      <c r="N7" s="626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2"/>
      <c r="AD7" s="622"/>
      <c r="AE7" s="622"/>
      <c r="AF7" s="622"/>
      <c r="AG7" s="622"/>
      <c r="AH7" s="622"/>
      <c r="AI7" s="623"/>
    </row>
    <row r="8" spans="3:39">
      <c r="C8" s="575">
        <f>入力ｼｰﾄ!C8</f>
        <v>0</v>
      </c>
      <c r="D8" s="576"/>
      <c r="E8" s="576"/>
      <c r="F8" s="576"/>
      <c r="G8" s="576"/>
      <c r="H8" s="577"/>
      <c r="I8" s="584" t="s">
        <v>23</v>
      </c>
      <c r="J8" s="585"/>
      <c r="K8" s="627">
        <f>入力ｼｰﾄ!K8</f>
        <v>0</v>
      </c>
      <c r="L8" s="576"/>
      <c r="M8" s="576"/>
      <c r="N8" s="628"/>
      <c r="O8" s="136" t="s">
        <v>24</v>
      </c>
      <c r="P8" s="629">
        <f>入力ｼｰﾄ!P8</f>
        <v>0</v>
      </c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1">
        <f>入力ｼｰﾄ!AC8</f>
        <v>0</v>
      </c>
      <c r="AD8" s="631"/>
      <c r="AE8" s="631"/>
      <c r="AF8" s="631"/>
      <c r="AG8" s="631"/>
      <c r="AH8" s="631"/>
      <c r="AI8" s="632"/>
    </row>
    <row r="9" spans="3:39">
      <c r="C9" s="578">
        <f>入力ｼｰﾄ!C9</f>
        <v>0</v>
      </c>
      <c r="D9" s="579"/>
      <c r="E9" s="579"/>
      <c r="F9" s="579"/>
      <c r="G9" s="579"/>
      <c r="H9" s="580"/>
      <c r="I9" s="593" t="s">
        <v>26</v>
      </c>
      <c r="J9" s="594"/>
      <c r="K9" s="637">
        <f>入力ｼｰﾄ!K9</f>
        <v>0</v>
      </c>
      <c r="L9" s="637"/>
      <c r="M9" s="637"/>
      <c r="N9" s="637"/>
      <c r="O9" s="639">
        <f>入力ｼｰﾄ!O9</f>
        <v>0</v>
      </c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3"/>
      <c r="AD9" s="633"/>
      <c r="AE9" s="633"/>
      <c r="AF9" s="633"/>
      <c r="AG9" s="633"/>
      <c r="AH9" s="633"/>
      <c r="AI9" s="634"/>
    </row>
    <row r="10" spans="3:39" ht="14.25" thickBot="1">
      <c r="C10" s="581"/>
      <c r="D10" s="582"/>
      <c r="E10" s="582"/>
      <c r="F10" s="582"/>
      <c r="G10" s="582"/>
      <c r="H10" s="583"/>
      <c r="I10" s="595"/>
      <c r="J10" s="596"/>
      <c r="K10" s="638"/>
      <c r="L10" s="638"/>
      <c r="M10" s="638"/>
      <c r="N10" s="638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35"/>
      <c r="AD10" s="635"/>
      <c r="AE10" s="635"/>
      <c r="AF10" s="635"/>
      <c r="AG10" s="635"/>
      <c r="AH10" s="635"/>
      <c r="AI10" s="636"/>
    </row>
    <row r="12" spans="3:39" ht="14.25" thickBot="1"/>
    <row r="13" spans="3:39">
      <c r="C13" s="358" t="s">
        <v>32</v>
      </c>
      <c r="D13" s="331"/>
      <c r="E13" s="331"/>
      <c r="F13" s="331"/>
      <c r="G13" s="359"/>
      <c r="H13" s="331" t="s">
        <v>33</v>
      </c>
      <c r="I13" s="331"/>
      <c r="J13" s="359"/>
      <c r="K13" s="548">
        <f>入力ｼｰﾄ!$K$13</f>
        <v>0</v>
      </c>
      <c r="L13" s="548"/>
      <c r="M13" s="548"/>
      <c r="N13" s="549"/>
      <c r="O13" s="560" t="s">
        <v>16</v>
      </c>
      <c r="P13" s="331"/>
      <c r="Q13" s="331"/>
      <c r="R13" s="331"/>
      <c r="S13" s="331"/>
      <c r="T13" s="331"/>
      <c r="U13" s="331"/>
      <c r="V13" s="561"/>
      <c r="W13" s="591" t="str">
        <f>入力ｼｰﾄ!W13</f>
        <v>みょうじ監督</v>
      </c>
      <c r="X13" s="573"/>
      <c r="Y13" s="573"/>
      <c r="Z13" s="573"/>
      <c r="AA13" s="573"/>
      <c r="AB13" s="592"/>
      <c r="AC13" s="573" t="str">
        <f>入力ｼｰﾄ!AC13</f>
        <v>なまえ監督</v>
      </c>
      <c r="AD13" s="573"/>
      <c r="AE13" s="573"/>
      <c r="AF13" s="573"/>
      <c r="AG13" s="573"/>
      <c r="AH13" s="573"/>
      <c r="AI13" s="574"/>
    </row>
    <row r="14" spans="3:39">
      <c r="C14" s="394"/>
      <c r="D14" s="379"/>
      <c r="E14" s="379"/>
      <c r="F14" s="379"/>
      <c r="G14" s="393"/>
      <c r="H14" s="379"/>
      <c r="I14" s="379"/>
      <c r="J14" s="393"/>
      <c r="K14" s="550"/>
      <c r="L14" s="550"/>
      <c r="M14" s="550"/>
      <c r="N14" s="550"/>
      <c r="O14" s="562" t="s">
        <v>38</v>
      </c>
      <c r="P14" s="563"/>
      <c r="Q14" s="563"/>
      <c r="R14" s="563"/>
      <c r="S14" s="563"/>
      <c r="T14" s="563"/>
      <c r="U14" s="563"/>
      <c r="V14" s="564"/>
      <c r="W14" s="565">
        <f>入力ｼｰﾄ!W14</f>
        <v>0</v>
      </c>
      <c r="X14" s="550"/>
      <c r="Y14" s="550"/>
      <c r="Z14" s="550"/>
      <c r="AA14" s="550"/>
      <c r="AB14" s="566"/>
      <c r="AC14" s="518">
        <f>入力ｼｰﾄ!AC14</f>
        <v>0</v>
      </c>
      <c r="AD14" s="518"/>
      <c r="AE14" s="518"/>
      <c r="AF14" s="518"/>
      <c r="AG14" s="518"/>
      <c r="AH14" s="518"/>
      <c r="AI14" s="569"/>
    </row>
    <row r="15" spans="3:39">
      <c r="C15" s="435"/>
      <c r="D15" s="333"/>
      <c r="E15" s="333"/>
      <c r="F15" s="333"/>
      <c r="G15" s="436"/>
      <c r="H15" s="333"/>
      <c r="I15" s="333"/>
      <c r="J15" s="436"/>
      <c r="K15" s="551"/>
      <c r="L15" s="551"/>
      <c r="M15" s="551"/>
      <c r="N15" s="551"/>
      <c r="O15" s="303"/>
      <c r="P15" s="333"/>
      <c r="Q15" s="333"/>
      <c r="R15" s="333"/>
      <c r="S15" s="333"/>
      <c r="T15" s="333"/>
      <c r="U15" s="333"/>
      <c r="V15" s="381"/>
      <c r="W15" s="567"/>
      <c r="X15" s="551"/>
      <c r="Y15" s="551"/>
      <c r="Z15" s="551"/>
      <c r="AA15" s="551"/>
      <c r="AB15" s="568"/>
      <c r="AC15" s="551"/>
      <c r="AD15" s="551"/>
      <c r="AE15" s="551"/>
      <c r="AF15" s="551"/>
      <c r="AG15" s="551"/>
      <c r="AH15" s="551"/>
      <c r="AI15" s="570"/>
    </row>
    <row r="16" spans="3:39">
      <c r="C16" s="386" t="s">
        <v>43</v>
      </c>
      <c r="D16" s="387"/>
      <c r="E16" s="387"/>
      <c r="F16" s="387"/>
      <c r="G16" s="387"/>
      <c r="H16" s="387"/>
      <c r="I16" s="387"/>
      <c r="J16" s="388"/>
      <c r="K16" s="391" t="s">
        <v>44</v>
      </c>
      <c r="L16" s="387"/>
      <c r="M16" s="387"/>
      <c r="N16" s="387"/>
      <c r="O16" s="379"/>
      <c r="P16" s="379"/>
      <c r="Q16" s="599"/>
      <c r="R16" s="550">
        <f>入力ｼｰﾄ!R16</f>
        <v>0</v>
      </c>
      <c r="S16" s="550"/>
      <c r="T16" s="550"/>
      <c r="U16" s="550"/>
      <c r="V16" s="55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1"/>
    </row>
    <row r="17" spans="2:35" ht="14.25" thickBot="1">
      <c r="C17" s="389"/>
      <c r="D17" s="390"/>
      <c r="E17" s="390"/>
      <c r="F17" s="390"/>
      <c r="G17" s="390"/>
      <c r="H17" s="390"/>
      <c r="I17" s="390"/>
      <c r="J17" s="233"/>
      <c r="K17" s="392"/>
      <c r="L17" s="390"/>
      <c r="M17" s="390"/>
      <c r="N17" s="390"/>
      <c r="O17" s="390"/>
      <c r="P17" s="390"/>
      <c r="Q17" s="587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3"/>
    </row>
    <row r="19" spans="2:35" ht="14.25" thickBot="1"/>
    <row r="20" spans="2:35">
      <c r="C20" s="254" t="s">
        <v>51</v>
      </c>
      <c r="D20" s="237"/>
      <c r="E20" s="237"/>
      <c r="F20" s="237"/>
      <c r="G20" s="237"/>
      <c r="H20" s="255"/>
      <c r="I20" s="607">
        <f>入力ｼｰﾄ!I20</f>
        <v>0</v>
      </c>
      <c r="J20" s="608"/>
      <c r="K20" s="608"/>
      <c r="L20" s="608"/>
      <c r="M20" s="608"/>
      <c r="N20" s="609"/>
      <c r="O20" s="236" t="s">
        <v>53</v>
      </c>
      <c r="P20" s="237"/>
      <c r="Q20" s="237"/>
      <c r="R20" s="255"/>
      <c r="S20" s="588" t="s">
        <v>16</v>
      </c>
      <c r="T20" s="589"/>
      <c r="U20" s="589"/>
      <c r="V20" s="589"/>
      <c r="W20" s="527">
        <f>入力ｼｰﾄ!W20</f>
        <v>0</v>
      </c>
      <c r="X20" s="528"/>
      <c r="Y20" s="528"/>
      <c r="Z20" s="528"/>
      <c r="AA20" s="529"/>
      <c r="AB20" s="528">
        <f>入力ｼｰﾄ!AB20</f>
        <v>0</v>
      </c>
      <c r="AC20" s="528"/>
      <c r="AD20" s="528"/>
      <c r="AE20" s="528"/>
      <c r="AF20" s="530"/>
      <c r="AG20" s="279" t="s">
        <v>54</v>
      </c>
      <c r="AH20" s="279"/>
      <c r="AI20" s="280"/>
    </row>
    <row r="21" spans="2:35">
      <c r="C21" s="256"/>
      <c r="D21" s="240"/>
      <c r="E21" s="240"/>
      <c r="F21" s="240"/>
      <c r="G21" s="240"/>
      <c r="H21" s="257"/>
      <c r="I21" s="610"/>
      <c r="J21" s="598"/>
      <c r="K21" s="598"/>
      <c r="L21" s="598"/>
      <c r="M21" s="598"/>
      <c r="N21" s="611"/>
      <c r="O21" s="239"/>
      <c r="P21" s="240"/>
      <c r="Q21" s="240"/>
      <c r="R21" s="257"/>
      <c r="S21" s="239" t="s">
        <v>56</v>
      </c>
      <c r="T21" s="240"/>
      <c r="U21" s="240"/>
      <c r="V21" s="240"/>
      <c r="W21" s="519">
        <f>入力ｼｰﾄ!W21</f>
        <v>0</v>
      </c>
      <c r="X21" s="520"/>
      <c r="Y21" s="520"/>
      <c r="Z21" s="520"/>
      <c r="AA21" s="521"/>
      <c r="AB21" s="520">
        <f>入力ｼｰﾄ!AB21</f>
        <v>0</v>
      </c>
      <c r="AC21" s="520"/>
      <c r="AD21" s="520"/>
      <c r="AE21" s="520"/>
      <c r="AF21" s="520"/>
      <c r="AG21" s="533">
        <f>入力ｼｰﾄ!AG21</f>
        <v>0</v>
      </c>
      <c r="AH21" s="533"/>
      <c r="AI21" s="534"/>
    </row>
    <row r="22" spans="2:35" ht="14.25" thickBot="1">
      <c r="C22" s="258"/>
      <c r="D22" s="243"/>
      <c r="E22" s="243"/>
      <c r="F22" s="243"/>
      <c r="G22" s="243"/>
      <c r="H22" s="259"/>
      <c r="I22" s="612"/>
      <c r="J22" s="613"/>
      <c r="K22" s="613"/>
      <c r="L22" s="613"/>
      <c r="M22" s="613"/>
      <c r="N22" s="614"/>
      <c r="O22" s="242"/>
      <c r="P22" s="243"/>
      <c r="Q22" s="243"/>
      <c r="R22" s="259"/>
      <c r="S22" s="242"/>
      <c r="T22" s="243"/>
      <c r="U22" s="243"/>
      <c r="V22" s="243"/>
      <c r="W22" s="522"/>
      <c r="X22" s="523"/>
      <c r="Y22" s="523"/>
      <c r="Z22" s="523"/>
      <c r="AA22" s="524"/>
      <c r="AB22" s="523"/>
      <c r="AC22" s="523"/>
      <c r="AD22" s="523"/>
      <c r="AE22" s="523"/>
      <c r="AF22" s="523"/>
      <c r="AG22" s="535"/>
      <c r="AH22" s="535"/>
      <c r="AI22" s="536"/>
    </row>
    <row r="24" spans="2:35" ht="14.25" thickBot="1">
      <c r="C24" s="147"/>
      <c r="D24" s="147"/>
      <c r="E24" s="147"/>
      <c r="F24" s="147"/>
      <c r="G24" s="147"/>
      <c r="H24" s="147"/>
      <c r="I24" s="147"/>
      <c r="J24" s="147"/>
      <c r="K24" s="134"/>
      <c r="L24" s="134"/>
      <c r="M24" s="134"/>
      <c r="N24" s="134"/>
      <c r="O24" s="134"/>
      <c r="P24" s="134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2:35">
      <c r="C25" s="358" t="s">
        <v>142</v>
      </c>
      <c r="D25" s="331"/>
      <c r="E25" s="331"/>
      <c r="F25" s="359"/>
      <c r="G25" s="604" t="s">
        <v>68</v>
      </c>
      <c r="H25" s="605"/>
      <c r="I25" s="605"/>
      <c r="J25" s="605"/>
      <c r="K25" s="605"/>
      <c r="L25" s="605"/>
      <c r="M25" s="605"/>
      <c r="N25" s="606"/>
      <c r="O25" s="560" t="s">
        <v>69</v>
      </c>
      <c r="P25" s="359"/>
      <c r="Q25" s="560" t="s">
        <v>70</v>
      </c>
      <c r="R25" s="359"/>
      <c r="S25" s="560" t="s">
        <v>71</v>
      </c>
      <c r="T25" s="331"/>
      <c r="U25" s="331"/>
      <c r="V25" s="331"/>
      <c r="W25" s="331"/>
      <c r="X25" s="359"/>
      <c r="Y25" s="687" t="s">
        <v>72</v>
      </c>
      <c r="Z25" s="688"/>
      <c r="AA25" s="688"/>
      <c r="AB25" s="688"/>
      <c r="AC25" s="689"/>
      <c r="AD25" s="236" t="s">
        <v>73</v>
      </c>
      <c r="AE25" s="237"/>
      <c r="AF25" s="255"/>
      <c r="AG25" s="236" t="s">
        <v>74</v>
      </c>
      <c r="AH25" s="237"/>
      <c r="AI25" s="238"/>
    </row>
    <row r="26" spans="2:35" ht="13.5" customHeight="1">
      <c r="C26" s="394"/>
      <c r="D26" s="379"/>
      <c r="E26" s="379"/>
      <c r="F26" s="393"/>
      <c r="G26" s="562" t="s">
        <v>75</v>
      </c>
      <c r="H26" s="563"/>
      <c r="I26" s="563"/>
      <c r="J26" s="586"/>
      <c r="K26" s="379" t="s">
        <v>76</v>
      </c>
      <c r="L26" s="379"/>
      <c r="M26" s="379"/>
      <c r="N26" s="393"/>
      <c r="O26" s="378"/>
      <c r="P26" s="393"/>
      <c r="Q26" s="378"/>
      <c r="R26" s="393"/>
      <c r="S26" s="378"/>
      <c r="T26" s="379"/>
      <c r="U26" s="379"/>
      <c r="V26" s="379"/>
      <c r="W26" s="379"/>
      <c r="X26" s="393"/>
      <c r="Y26" s="690"/>
      <c r="Z26" s="691"/>
      <c r="AA26" s="691"/>
      <c r="AB26" s="691"/>
      <c r="AC26" s="692"/>
      <c r="AD26" s="239"/>
      <c r="AE26" s="240"/>
      <c r="AF26" s="257"/>
      <c r="AG26" s="239"/>
      <c r="AH26" s="240"/>
      <c r="AI26" s="241"/>
    </row>
    <row r="27" spans="2:35" ht="14.25" thickBot="1">
      <c r="C27" s="389"/>
      <c r="D27" s="390"/>
      <c r="E27" s="390"/>
      <c r="F27" s="233"/>
      <c r="G27" s="392"/>
      <c r="H27" s="390"/>
      <c r="I27" s="390"/>
      <c r="J27" s="587"/>
      <c r="K27" s="390"/>
      <c r="L27" s="390"/>
      <c r="M27" s="390"/>
      <c r="N27" s="233"/>
      <c r="O27" s="392"/>
      <c r="P27" s="233"/>
      <c r="Q27" s="392"/>
      <c r="R27" s="233"/>
      <c r="S27" s="392"/>
      <c r="T27" s="390"/>
      <c r="U27" s="390"/>
      <c r="V27" s="390"/>
      <c r="W27" s="390"/>
      <c r="X27" s="233"/>
      <c r="Y27" s="693"/>
      <c r="Z27" s="694"/>
      <c r="AA27" s="694"/>
      <c r="AB27" s="694"/>
      <c r="AC27" s="695"/>
      <c r="AD27" s="242"/>
      <c r="AE27" s="243"/>
      <c r="AF27" s="259"/>
      <c r="AG27" s="242"/>
      <c r="AH27" s="243"/>
      <c r="AI27" s="244"/>
    </row>
    <row r="28" spans="2:35">
      <c r="B28" s="2"/>
      <c r="C28" s="666">
        <f>入力ｼｰﾄ!C85</f>
        <v>0</v>
      </c>
      <c r="D28" s="548"/>
      <c r="E28" s="548"/>
      <c r="F28" s="549"/>
      <c r="G28" s="527">
        <f>入力ｼｰﾄ!G85</f>
        <v>0</v>
      </c>
      <c r="H28" s="528"/>
      <c r="I28" s="528"/>
      <c r="J28" s="529"/>
      <c r="K28" s="528">
        <f>入力ｼｰﾄ!K85</f>
        <v>0</v>
      </c>
      <c r="L28" s="528"/>
      <c r="M28" s="528"/>
      <c r="N28" s="530"/>
      <c r="O28" s="607">
        <f>入力ｼｰﾄ!O85</f>
        <v>0</v>
      </c>
      <c r="P28" s="549"/>
      <c r="Q28" s="607">
        <f>入力ｼｰﾄ!Q85</f>
        <v>0</v>
      </c>
      <c r="R28" s="549"/>
      <c r="S28" s="669" t="str">
        <f>IF(入力ｼｰﾄ!S85="","",入力ｼｰﾄ!S85)</f>
        <v/>
      </c>
      <c r="T28" s="670"/>
      <c r="U28" s="670"/>
      <c r="V28" s="670"/>
      <c r="W28" s="670"/>
      <c r="X28" s="671"/>
      <c r="Y28" s="678">
        <f>入力ｼｰﾄ!Y85</f>
        <v>0</v>
      </c>
      <c r="Z28" s="679"/>
      <c r="AA28" s="679"/>
      <c r="AB28" s="679"/>
      <c r="AC28" s="680"/>
      <c r="AD28" s="660">
        <f>入力ｼｰﾄ!AD85</f>
        <v>0</v>
      </c>
      <c r="AE28" s="661"/>
      <c r="AF28" s="662"/>
      <c r="AG28" s="660">
        <f>入力ｼｰﾄ!AG85</f>
        <v>0</v>
      </c>
      <c r="AH28" s="661"/>
      <c r="AI28" s="663"/>
    </row>
    <row r="29" spans="2:35">
      <c r="B29" s="2"/>
      <c r="C29" s="667"/>
      <c r="D29" s="550"/>
      <c r="E29" s="550"/>
      <c r="F29" s="648"/>
      <c r="G29" s="519">
        <f>入力ｼｰﾄ!G86</f>
        <v>0</v>
      </c>
      <c r="H29" s="520"/>
      <c r="I29" s="520"/>
      <c r="J29" s="521"/>
      <c r="K29" s="520">
        <f>入力ｼｰﾄ!K86</f>
        <v>0</v>
      </c>
      <c r="L29" s="520"/>
      <c r="M29" s="520"/>
      <c r="N29" s="525"/>
      <c r="O29" s="565"/>
      <c r="P29" s="648"/>
      <c r="Q29" s="565"/>
      <c r="R29" s="648"/>
      <c r="S29" s="672"/>
      <c r="T29" s="673"/>
      <c r="U29" s="673"/>
      <c r="V29" s="673"/>
      <c r="W29" s="673"/>
      <c r="X29" s="674"/>
      <c r="Y29" s="681"/>
      <c r="Z29" s="682"/>
      <c r="AA29" s="682"/>
      <c r="AB29" s="682"/>
      <c r="AC29" s="683"/>
      <c r="AD29" s="519"/>
      <c r="AE29" s="520"/>
      <c r="AF29" s="525"/>
      <c r="AG29" s="519"/>
      <c r="AH29" s="520"/>
      <c r="AI29" s="664"/>
    </row>
    <row r="30" spans="2:35" ht="14.25" thickBot="1">
      <c r="B30" s="2"/>
      <c r="C30" s="668"/>
      <c r="D30" s="602"/>
      <c r="E30" s="602"/>
      <c r="F30" s="650"/>
      <c r="G30" s="522"/>
      <c r="H30" s="523"/>
      <c r="I30" s="523"/>
      <c r="J30" s="524"/>
      <c r="K30" s="523"/>
      <c r="L30" s="523"/>
      <c r="M30" s="523"/>
      <c r="N30" s="526"/>
      <c r="O30" s="649"/>
      <c r="P30" s="650"/>
      <c r="Q30" s="649"/>
      <c r="R30" s="650"/>
      <c r="S30" s="675"/>
      <c r="T30" s="676"/>
      <c r="U30" s="676"/>
      <c r="V30" s="676"/>
      <c r="W30" s="676"/>
      <c r="X30" s="677"/>
      <c r="Y30" s="684"/>
      <c r="Z30" s="685"/>
      <c r="AA30" s="685"/>
      <c r="AB30" s="685"/>
      <c r="AC30" s="686"/>
      <c r="AD30" s="522"/>
      <c r="AE30" s="523"/>
      <c r="AF30" s="526"/>
      <c r="AG30" s="522"/>
      <c r="AH30" s="523"/>
      <c r="AI30" s="665"/>
    </row>
    <row r="31" spans="2:35">
      <c r="C31" s="666">
        <f>入力ｼｰﾄ!C88</f>
        <v>0</v>
      </c>
      <c r="D31" s="548"/>
      <c r="E31" s="548"/>
      <c r="F31" s="549"/>
      <c r="G31" s="527">
        <f>入力ｼｰﾄ!G88</f>
        <v>0</v>
      </c>
      <c r="H31" s="528"/>
      <c r="I31" s="528"/>
      <c r="J31" s="529"/>
      <c r="K31" s="528">
        <f>入力ｼｰﾄ!K88</f>
        <v>0</v>
      </c>
      <c r="L31" s="528"/>
      <c r="M31" s="528"/>
      <c r="N31" s="530"/>
      <c r="O31" s="607">
        <f>入力ｼｰﾄ!O88</f>
        <v>0</v>
      </c>
      <c r="P31" s="549"/>
      <c r="Q31" s="607">
        <f>入力ｼｰﾄ!Q88</f>
        <v>0</v>
      </c>
      <c r="R31" s="549"/>
      <c r="S31" s="669" t="str">
        <f>IF(入力ｼｰﾄ!S88="","",入力ｼｰﾄ!S88)</f>
        <v/>
      </c>
      <c r="T31" s="670"/>
      <c r="U31" s="670"/>
      <c r="V31" s="670"/>
      <c r="W31" s="670"/>
      <c r="X31" s="671"/>
      <c r="Y31" s="651">
        <f>入力ｼｰﾄ!Y88</f>
        <v>0</v>
      </c>
      <c r="Z31" s="652"/>
      <c r="AA31" s="652"/>
      <c r="AB31" s="652"/>
      <c r="AC31" s="653"/>
      <c r="AD31" s="660">
        <f>入力ｼｰﾄ!AD88</f>
        <v>0</v>
      </c>
      <c r="AE31" s="661"/>
      <c r="AF31" s="662"/>
      <c r="AG31" s="660">
        <f>入力ｼｰﾄ!AG88</f>
        <v>0</v>
      </c>
      <c r="AH31" s="661"/>
      <c r="AI31" s="663"/>
    </row>
    <row r="32" spans="2:35">
      <c r="C32" s="667"/>
      <c r="D32" s="550"/>
      <c r="E32" s="550"/>
      <c r="F32" s="648"/>
      <c r="G32" s="519">
        <f>入力ｼｰﾄ!G89</f>
        <v>0</v>
      </c>
      <c r="H32" s="520"/>
      <c r="I32" s="520"/>
      <c r="J32" s="521"/>
      <c r="K32" s="520">
        <f>入力ｼｰﾄ!K89</f>
        <v>0</v>
      </c>
      <c r="L32" s="520"/>
      <c r="M32" s="520"/>
      <c r="N32" s="525"/>
      <c r="O32" s="565"/>
      <c r="P32" s="648"/>
      <c r="Q32" s="565"/>
      <c r="R32" s="648"/>
      <c r="S32" s="672"/>
      <c r="T32" s="673"/>
      <c r="U32" s="673"/>
      <c r="V32" s="673"/>
      <c r="W32" s="673"/>
      <c r="X32" s="674"/>
      <c r="Y32" s="654"/>
      <c r="Z32" s="655"/>
      <c r="AA32" s="655"/>
      <c r="AB32" s="655"/>
      <c r="AC32" s="656"/>
      <c r="AD32" s="519"/>
      <c r="AE32" s="520"/>
      <c r="AF32" s="525"/>
      <c r="AG32" s="519"/>
      <c r="AH32" s="520"/>
      <c r="AI32" s="664"/>
    </row>
    <row r="33" spans="2:35" ht="14.25" thickBot="1">
      <c r="C33" s="668"/>
      <c r="D33" s="602"/>
      <c r="E33" s="602"/>
      <c r="F33" s="650"/>
      <c r="G33" s="522"/>
      <c r="H33" s="523"/>
      <c r="I33" s="523"/>
      <c r="J33" s="524"/>
      <c r="K33" s="523"/>
      <c r="L33" s="523"/>
      <c r="M33" s="523"/>
      <c r="N33" s="526"/>
      <c r="O33" s="649"/>
      <c r="P33" s="650"/>
      <c r="Q33" s="649"/>
      <c r="R33" s="650"/>
      <c r="S33" s="675"/>
      <c r="T33" s="676"/>
      <c r="U33" s="676"/>
      <c r="V33" s="676"/>
      <c r="W33" s="676"/>
      <c r="X33" s="677"/>
      <c r="Y33" s="657"/>
      <c r="Z33" s="658"/>
      <c r="AA33" s="658"/>
      <c r="AB33" s="658"/>
      <c r="AC33" s="659"/>
      <c r="AD33" s="522"/>
      <c r="AE33" s="523"/>
      <c r="AF33" s="526"/>
      <c r="AG33" s="522"/>
      <c r="AH33" s="523"/>
      <c r="AI33" s="665"/>
    </row>
    <row r="34" spans="2:35">
      <c r="C34" s="666">
        <f>入力ｼｰﾄ!C91</f>
        <v>0</v>
      </c>
      <c r="D34" s="548"/>
      <c r="E34" s="548"/>
      <c r="F34" s="549"/>
      <c r="G34" s="527">
        <f>入力ｼｰﾄ!G91</f>
        <v>0</v>
      </c>
      <c r="H34" s="528"/>
      <c r="I34" s="528"/>
      <c r="J34" s="529"/>
      <c r="K34" s="528">
        <f>入力ｼｰﾄ!K91</f>
        <v>0</v>
      </c>
      <c r="L34" s="528"/>
      <c r="M34" s="528"/>
      <c r="N34" s="530"/>
      <c r="O34" s="607">
        <f>入力ｼｰﾄ!O91</f>
        <v>0</v>
      </c>
      <c r="P34" s="549"/>
      <c r="Q34" s="607">
        <f>入力ｼｰﾄ!Q91</f>
        <v>0</v>
      </c>
      <c r="R34" s="549"/>
      <c r="S34" s="669" t="str">
        <f>IF(入力ｼｰﾄ!S91="","",入力ｼｰﾄ!S91)</f>
        <v/>
      </c>
      <c r="T34" s="670"/>
      <c r="U34" s="670"/>
      <c r="V34" s="670"/>
      <c r="W34" s="670"/>
      <c r="X34" s="671"/>
      <c r="Y34" s="651">
        <f>入力ｼｰﾄ!Y91</f>
        <v>0</v>
      </c>
      <c r="Z34" s="652"/>
      <c r="AA34" s="652"/>
      <c r="AB34" s="652"/>
      <c r="AC34" s="653"/>
      <c r="AD34" s="660">
        <f>入力ｼｰﾄ!AD91</f>
        <v>0</v>
      </c>
      <c r="AE34" s="661"/>
      <c r="AF34" s="662"/>
      <c r="AG34" s="660">
        <f>入力ｼｰﾄ!AG91</f>
        <v>0</v>
      </c>
      <c r="AH34" s="661"/>
      <c r="AI34" s="663"/>
    </row>
    <row r="35" spans="2:35">
      <c r="C35" s="667"/>
      <c r="D35" s="550"/>
      <c r="E35" s="550"/>
      <c r="F35" s="648"/>
      <c r="G35" s="519">
        <f>入力ｼｰﾄ!G92</f>
        <v>0</v>
      </c>
      <c r="H35" s="520"/>
      <c r="I35" s="520"/>
      <c r="J35" s="521"/>
      <c r="K35" s="520">
        <f>入力ｼｰﾄ!K92</f>
        <v>0</v>
      </c>
      <c r="L35" s="520"/>
      <c r="M35" s="520"/>
      <c r="N35" s="525"/>
      <c r="O35" s="565"/>
      <c r="P35" s="648"/>
      <c r="Q35" s="565"/>
      <c r="R35" s="648"/>
      <c r="S35" s="672"/>
      <c r="T35" s="673"/>
      <c r="U35" s="673"/>
      <c r="V35" s="673"/>
      <c r="W35" s="673"/>
      <c r="X35" s="674"/>
      <c r="Y35" s="654"/>
      <c r="Z35" s="655"/>
      <c r="AA35" s="655"/>
      <c r="AB35" s="655"/>
      <c r="AC35" s="656"/>
      <c r="AD35" s="519"/>
      <c r="AE35" s="520"/>
      <c r="AF35" s="525"/>
      <c r="AG35" s="519"/>
      <c r="AH35" s="520"/>
      <c r="AI35" s="664"/>
    </row>
    <row r="36" spans="2:35" ht="14.25" thickBot="1">
      <c r="C36" s="668"/>
      <c r="D36" s="602"/>
      <c r="E36" s="602"/>
      <c r="F36" s="650"/>
      <c r="G36" s="522"/>
      <c r="H36" s="523"/>
      <c r="I36" s="523"/>
      <c r="J36" s="524"/>
      <c r="K36" s="523"/>
      <c r="L36" s="523"/>
      <c r="M36" s="523"/>
      <c r="N36" s="526"/>
      <c r="O36" s="649"/>
      <c r="P36" s="650"/>
      <c r="Q36" s="649"/>
      <c r="R36" s="650"/>
      <c r="S36" s="675"/>
      <c r="T36" s="676"/>
      <c r="U36" s="676"/>
      <c r="V36" s="676"/>
      <c r="W36" s="676"/>
      <c r="X36" s="677"/>
      <c r="Y36" s="657"/>
      <c r="Z36" s="658"/>
      <c r="AA36" s="658"/>
      <c r="AB36" s="658"/>
      <c r="AC36" s="659"/>
      <c r="AD36" s="522"/>
      <c r="AE36" s="523"/>
      <c r="AF36" s="526"/>
      <c r="AG36" s="522"/>
      <c r="AH36" s="523"/>
      <c r="AI36" s="665"/>
    </row>
    <row r="37" spans="2:35">
      <c r="C37" s="666">
        <f>入力ｼｰﾄ!C94</f>
        <v>0</v>
      </c>
      <c r="D37" s="548"/>
      <c r="E37" s="548"/>
      <c r="F37" s="549"/>
      <c r="G37" s="527">
        <f>入力ｼｰﾄ!G94</f>
        <v>0</v>
      </c>
      <c r="H37" s="528"/>
      <c r="I37" s="528"/>
      <c r="J37" s="529"/>
      <c r="K37" s="528">
        <f>入力ｼｰﾄ!K94</f>
        <v>0</v>
      </c>
      <c r="L37" s="528"/>
      <c r="M37" s="528"/>
      <c r="N37" s="530"/>
      <c r="O37" s="607">
        <f>入力ｼｰﾄ!O94</f>
        <v>0</v>
      </c>
      <c r="P37" s="549"/>
      <c r="Q37" s="607">
        <f>入力ｼｰﾄ!Q94</f>
        <v>0</v>
      </c>
      <c r="R37" s="549"/>
      <c r="S37" s="669" t="str">
        <f>IF(入力ｼｰﾄ!S94="","",入力ｼｰﾄ!S94)</f>
        <v/>
      </c>
      <c r="T37" s="670"/>
      <c r="U37" s="670"/>
      <c r="V37" s="670"/>
      <c r="W37" s="670"/>
      <c r="X37" s="671"/>
      <c r="Y37" s="651">
        <f>入力ｼｰﾄ!Y94</f>
        <v>0</v>
      </c>
      <c r="Z37" s="652"/>
      <c r="AA37" s="652"/>
      <c r="AB37" s="652"/>
      <c r="AC37" s="653"/>
      <c r="AD37" s="660">
        <f>入力ｼｰﾄ!AD94</f>
        <v>0</v>
      </c>
      <c r="AE37" s="661"/>
      <c r="AF37" s="662"/>
      <c r="AG37" s="660">
        <f>入力ｼｰﾄ!AG94</f>
        <v>0</v>
      </c>
      <c r="AH37" s="661"/>
      <c r="AI37" s="663"/>
    </row>
    <row r="38" spans="2:35">
      <c r="C38" s="667"/>
      <c r="D38" s="550"/>
      <c r="E38" s="550"/>
      <c r="F38" s="648"/>
      <c r="G38" s="519">
        <f>入力ｼｰﾄ!G95</f>
        <v>0</v>
      </c>
      <c r="H38" s="520"/>
      <c r="I38" s="520"/>
      <c r="J38" s="521"/>
      <c r="K38" s="520">
        <f>入力ｼｰﾄ!K95</f>
        <v>0</v>
      </c>
      <c r="L38" s="520"/>
      <c r="M38" s="520"/>
      <c r="N38" s="525"/>
      <c r="O38" s="565"/>
      <c r="P38" s="648"/>
      <c r="Q38" s="565"/>
      <c r="R38" s="648"/>
      <c r="S38" s="672"/>
      <c r="T38" s="673"/>
      <c r="U38" s="673"/>
      <c r="V38" s="673"/>
      <c r="W38" s="673"/>
      <c r="X38" s="674"/>
      <c r="Y38" s="654"/>
      <c r="Z38" s="655"/>
      <c r="AA38" s="655"/>
      <c r="AB38" s="655"/>
      <c r="AC38" s="656"/>
      <c r="AD38" s="519"/>
      <c r="AE38" s="520"/>
      <c r="AF38" s="525"/>
      <c r="AG38" s="519"/>
      <c r="AH38" s="520"/>
      <c r="AI38" s="664"/>
    </row>
    <row r="39" spans="2:35" ht="14.25" thickBot="1">
      <c r="C39" s="668"/>
      <c r="D39" s="602"/>
      <c r="E39" s="602"/>
      <c r="F39" s="650"/>
      <c r="G39" s="522"/>
      <c r="H39" s="523"/>
      <c r="I39" s="523"/>
      <c r="J39" s="524"/>
      <c r="K39" s="523"/>
      <c r="L39" s="523"/>
      <c r="M39" s="523"/>
      <c r="N39" s="526"/>
      <c r="O39" s="649"/>
      <c r="P39" s="650"/>
      <c r="Q39" s="649"/>
      <c r="R39" s="650"/>
      <c r="S39" s="675"/>
      <c r="T39" s="676"/>
      <c r="U39" s="676"/>
      <c r="V39" s="676"/>
      <c r="W39" s="676"/>
      <c r="X39" s="677"/>
      <c r="Y39" s="657"/>
      <c r="Z39" s="658"/>
      <c r="AA39" s="658"/>
      <c r="AB39" s="658"/>
      <c r="AC39" s="659"/>
      <c r="AD39" s="522"/>
      <c r="AE39" s="523"/>
      <c r="AF39" s="526"/>
      <c r="AG39" s="522"/>
      <c r="AH39" s="523"/>
      <c r="AI39" s="665"/>
    </row>
    <row r="40" spans="2:35">
      <c r="B40" s="2"/>
      <c r="C40" s="666">
        <f>入力ｼｰﾄ!C97</f>
        <v>0</v>
      </c>
      <c r="D40" s="548"/>
      <c r="E40" s="548"/>
      <c r="F40" s="549"/>
      <c r="G40" s="527">
        <f>入力ｼｰﾄ!G97</f>
        <v>0</v>
      </c>
      <c r="H40" s="528"/>
      <c r="I40" s="528"/>
      <c r="J40" s="529"/>
      <c r="K40" s="528">
        <f>入力ｼｰﾄ!K97</f>
        <v>0</v>
      </c>
      <c r="L40" s="528"/>
      <c r="M40" s="528"/>
      <c r="N40" s="530"/>
      <c r="O40" s="607">
        <f>入力ｼｰﾄ!O97</f>
        <v>0</v>
      </c>
      <c r="P40" s="549"/>
      <c r="Q40" s="607">
        <f>入力ｼｰﾄ!Q97</f>
        <v>0</v>
      </c>
      <c r="R40" s="549"/>
      <c r="S40" s="669" t="str">
        <f>IF(入力ｼｰﾄ!S97="","",入力ｼｰﾄ!S97)</f>
        <v/>
      </c>
      <c r="T40" s="670"/>
      <c r="U40" s="670"/>
      <c r="V40" s="670"/>
      <c r="W40" s="670"/>
      <c r="X40" s="671"/>
      <c r="Y40" s="651">
        <f>入力ｼｰﾄ!Y97</f>
        <v>0</v>
      </c>
      <c r="Z40" s="652"/>
      <c r="AA40" s="652"/>
      <c r="AB40" s="652"/>
      <c r="AC40" s="653"/>
      <c r="AD40" s="660">
        <f>入力ｼｰﾄ!AD97</f>
        <v>0</v>
      </c>
      <c r="AE40" s="661"/>
      <c r="AF40" s="662"/>
      <c r="AG40" s="660">
        <f>入力ｼｰﾄ!AG97</f>
        <v>0</v>
      </c>
      <c r="AH40" s="661"/>
      <c r="AI40" s="663"/>
    </row>
    <row r="41" spans="2:35">
      <c r="B41" s="2"/>
      <c r="C41" s="667"/>
      <c r="D41" s="550"/>
      <c r="E41" s="550"/>
      <c r="F41" s="648"/>
      <c r="G41" s="519">
        <f>入力ｼｰﾄ!G98</f>
        <v>0</v>
      </c>
      <c r="H41" s="520"/>
      <c r="I41" s="520"/>
      <c r="J41" s="521"/>
      <c r="K41" s="520">
        <f>入力ｼｰﾄ!K98</f>
        <v>0</v>
      </c>
      <c r="L41" s="520"/>
      <c r="M41" s="520"/>
      <c r="N41" s="525"/>
      <c r="O41" s="565"/>
      <c r="P41" s="648"/>
      <c r="Q41" s="565"/>
      <c r="R41" s="648"/>
      <c r="S41" s="672"/>
      <c r="T41" s="673"/>
      <c r="U41" s="673"/>
      <c r="V41" s="673"/>
      <c r="W41" s="673"/>
      <c r="X41" s="674"/>
      <c r="Y41" s="654"/>
      <c r="Z41" s="655"/>
      <c r="AA41" s="655"/>
      <c r="AB41" s="655"/>
      <c r="AC41" s="656"/>
      <c r="AD41" s="519"/>
      <c r="AE41" s="520"/>
      <c r="AF41" s="525"/>
      <c r="AG41" s="519"/>
      <c r="AH41" s="520"/>
      <c r="AI41" s="664"/>
    </row>
    <row r="42" spans="2:35" ht="14.25" thickBot="1">
      <c r="B42" s="2"/>
      <c r="C42" s="668"/>
      <c r="D42" s="602"/>
      <c r="E42" s="602"/>
      <c r="F42" s="650"/>
      <c r="G42" s="522"/>
      <c r="H42" s="523"/>
      <c r="I42" s="523"/>
      <c r="J42" s="524"/>
      <c r="K42" s="523"/>
      <c r="L42" s="523"/>
      <c r="M42" s="523"/>
      <c r="N42" s="526"/>
      <c r="O42" s="649"/>
      <c r="P42" s="650"/>
      <c r="Q42" s="649"/>
      <c r="R42" s="650"/>
      <c r="S42" s="675"/>
      <c r="T42" s="676"/>
      <c r="U42" s="676"/>
      <c r="V42" s="676"/>
      <c r="W42" s="676"/>
      <c r="X42" s="677"/>
      <c r="Y42" s="657"/>
      <c r="Z42" s="658"/>
      <c r="AA42" s="658"/>
      <c r="AB42" s="658"/>
      <c r="AC42" s="659"/>
      <c r="AD42" s="522"/>
      <c r="AE42" s="523"/>
      <c r="AF42" s="526"/>
      <c r="AG42" s="522"/>
      <c r="AH42" s="523"/>
      <c r="AI42" s="665"/>
    </row>
    <row r="43" spans="2:35" ht="13.5" customHeight="1">
      <c r="B43" s="2"/>
      <c r="C43" s="666">
        <f>入力ｼｰﾄ!C100</f>
        <v>0</v>
      </c>
      <c r="D43" s="548"/>
      <c r="E43" s="548"/>
      <c r="F43" s="549"/>
      <c r="G43" s="527">
        <f>入力ｼｰﾄ!G100</f>
        <v>0</v>
      </c>
      <c r="H43" s="528"/>
      <c r="I43" s="528"/>
      <c r="J43" s="529"/>
      <c r="K43" s="528">
        <f>入力ｼｰﾄ!K100</f>
        <v>0</v>
      </c>
      <c r="L43" s="528"/>
      <c r="M43" s="528"/>
      <c r="N43" s="530"/>
      <c r="O43" s="607">
        <f>入力ｼｰﾄ!O100</f>
        <v>0</v>
      </c>
      <c r="P43" s="549"/>
      <c r="Q43" s="607">
        <f>入力ｼｰﾄ!Q100</f>
        <v>0</v>
      </c>
      <c r="R43" s="549"/>
      <c r="S43" s="669" t="str">
        <f>IF(入力ｼｰﾄ!S100="","",入力ｼｰﾄ!S100)</f>
        <v/>
      </c>
      <c r="T43" s="670"/>
      <c r="U43" s="670"/>
      <c r="V43" s="670"/>
      <c r="W43" s="670"/>
      <c r="X43" s="671"/>
      <c r="Y43" s="651">
        <f>入力ｼｰﾄ!Y100</f>
        <v>0</v>
      </c>
      <c r="Z43" s="652"/>
      <c r="AA43" s="652"/>
      <c r="AB43" s="652"/>
      <c r="AC43" s="653"/>
      <c r="AD43" s="660">
        <f>入力ｼｰﾄ!AD100</f>
        <v>0</v>
      </c>
      <c r="AE43" s="661"/>
      <c r="AF43" s="662"/>
      <c r="AG43" s="660">
        <f>入力ｼｰﾄ!AG100</f>
        <v>0</v>
      </c>
      <c r="AH43" s="661"/>
      <c r="AI43" s="663"/>
    </row>
    <row r="44" spans="2:35">
      <c r="B44" s="2"/>
      <c r="C44" s="667"/>
      <c r="D44" s="550"/>
      <c r="E44" s="550"/>
      <c r="F44" s="648"/>
      <c r="G44" s="519">
        <f>入力ｼｰﾄ!G101</f>
        <v>0</v>
      </c>
      <c r="H44" s="520"/>
      <c r="I44" s="520"/>
      <c r="J44" s="521"/>
      <c r="K44" s="520">
        <f>入力ｼｰﾄ!K101</f>
        <v>0</v>
      </c>
      <c r="L44" s="520"/>
      <c r="M44" s="520"/>
      <c r="N44" s="525"/>
      <c r="O44" s="565"/>
      <c r="P44" s="648"/>
      <c r="Q44" s="565"/>
      <c r="R44" s="648"/>
      <c r="S44" s="672"/>
      <c r="T44" s="673"/>
      <c r="U44" s="673"/>
      <c r="V44" s="673"/>
      <c r="W44" s="673"/>
      <c r="X44" s="674"/>
      <c r="Y44" s="654"/>
      <c r="Z44" s="655"/>
      <c r="AA44" s="655"/>
      <c r="AB44" s="655"/>
      <c r="AC44" s="656"/>
      <c r="AD44" s="519"/>
      <c r="AE44" s="520"/>
      <c r="AF44" s="525"/>
      <c r="AG44" s="519"/>
      <c r="AH44" s="520"/>
      <c r="AI44" s="664"/>
    </row>
    <row r="45" spans="2:35" ht="14.25" thickBot="1">
      <c r="B45" s="2"/>
      <c r="C45" s="668"/>
      <c r="D45" s="602"/>
      <c r="E45" s="602"/>
      <c r="F45" s="650"/>
      <c r="G45" s="522"/>
      <c r="H45" s="523"/>
      <c r="I45" s="523"/>
      <c r="J45" s="524"/>
      <c r="K45" s="523"/>
      <c r="L45" s="523"/>
      <c r="M45" s="523"/>
      <c r="N45" s="526"/>
      <c r="O45" s="649"/>
      <c r="P45" s="650"/>
      <c r="Q45" s="649"/>
      <c r="R45" s="650"/>
      <c r="S45" s="675"/>
      <c r="T45" s="676"/>
      <c r="U45" s="676"/>
      <c r="V45" s="676"/>
      <c r="W45" s="676"/>
      <c r="X45" s="677"/>
      <c r="Y45" s="657"/>
      <c r="Z45" s="658"/>
      <c r="AA45" s="658"/>
      <c r="AB45" s="658"/>
      <c r="AC45" s="659"/>
      <c r="AD45" s="522"/>
      <c r="AE45" s="523"/>
      <c r="AF45" s="526"/>
      <c r="AG45" s="522"/>
      <c r="AH45" s="523"/>
      <c r="AI45" s="665"/>
    </row>
    <row r="46" spans="2:35">
      <c r="B46" s="2"/>
      <c r="C46" s="666">
        <f>入力ｼｰﾄ!C103</f>
        <v>0</v>
      </c>
      <c r="D46" s="548"/>
      <c r="E46" s="548"/>
      <c r="F46" s="549"/>
      <c r="G46" s="527">
        <f>入力ｼｰﾄ!G103</f>
        <v>0</v>
      </c>
      <c r="H46" s="528"/>
      <c r="I46" s="528"/>
      <c r="J46" s="529"/>
      <c r="K46" s="528">
        <f>入力ｼｰﾄ!K103</f>
        <v>0</v>
      </c>
      <c r="L46" s="528"/>
      <c r="M46" s="528"/>
      <c r="N46" s="530"/>
      <c r="O46" s="607">
        <f>入力ｼｰﾄ!O103</f>
        <v>0</v>
      </c>
      <c r="P46" s="549"/>
      <c r="Q46" s="607">
        <f>入力ｼｰﾄ!Q103</f>
        <v>0</v>
      </c>
      <c r="R46" s="549"/>
      <c r="S46" s="669" t="str">
        <f>IF(入力ｼｰﾄ!S103="","",入力ｼｰﾄ!S103)</f>
        <v/>
      </c>
      <c r="T46" s="670"/>
      <c r="U46" s="670"/>
      <c r="V46" s="670"/>
      <c r="W46" s="670"/>
      <c r="X46" s="671"/>
      <c r="Y46" s="651">
        <f>入力ｼｰﾄ!Y103</f>
        <v>0</v>
      </c>
      <c r="Z46" s="652"/>
      <c r="AA46" s="652"/>
      <c r="AB46" s="652"/>
      <c r="AC46" s="653"/>
      <c r="AD46" s="660">
        <f>入力ｼｰﾄ!AD103</f>
        <v>0</v>
      </c>
      <c r="AE46" s="661"/>
      <c r="AF46" s="662"/>
      <c r="AG46" s="660">
        <f>入力ｼｰﾄ!AG103</f>
        <v>0</v>
      </c>
      <c r="AH46" s="661"/>
      <c r="AI46" s="663"/>
    </row>
    <row r="47" spans="2:35">
      <c r="B47" s="2"/>
      <c r="C47" s="667"/>
      <c r="D47" s="550"/>
      <c r="E47" s="550"/>
      <c r="F47" s="648"/>
      <c r="G47" s="519">
        <f>入力ｼｰﾄ!G104</f>
        <v>0</v>
      </c>
      <c r="H47" s="520"/>
      <c r="I47" s="520"/>
      <c r="J47" s="521"/>
      <c r="K47" s="520">
        <f>入力ｼｰﾄ!K104</f>
        <v>0</v>
      </c>
      <c r="L47" s="520"/>
      <c r="M47" s="520"/>
      <c r="N47" s="525"/>
      <c r="O47" s="565"/>
      <c r="P47" s="648"/>
      <c r="Q47" s="565"/>
      <c r="R47" s="648"/>
      <c r="S47" s="672"/>
      <c r="T47" s="673"/>
      <c r="U47" s="673"/>
      <c r="V47" s="673"/>
      <c r="W47" s="673"/>
      <c r="X47" s="674"/>
      <c r="Y47" s="654"/>
      <c r="Z47" s="655"/>
      <c r="AA47" s="655"/>
      <c r="AB47" s="655"/>
      <c r="AC47" s="656"/>
      <c r="AD47" s="519"/>
      <c r="AE47" s="520"/>
      <c r="AF47" s="525"/>
      <c r="AG47" s="519"/>
      <c r="AH47" s="520"/>
      <c r="AI47" s="664"/>
    </row>
    <row r="48" spans="2:35" ht="14.25" thickBot="1">
      <c r="B48" s="2"/>
      <c r="C48" s="668"/>
      <c r="D48" s="602"/>
      <c r="E48" s="602"/>
      <c r="F48" s="650"/>
      <c r="G48" s="522"/>
      <c r="H48" s="523"/>
      <c r="I48" s="523"/>
      <c r="J48" s="524"/>
      <c r="K48" s="523"/>
      <c r="L48" s="523"/>
      <c r="M48" s="523"/>
      <c r="N48" s="526"/>
      <c r="O48" s="649"/>
      <c r="P48" s="650"/>
      <c r="Q48" s="649"/>
      <c r="R48" s="650"/>
      <c r="S48" s="675"/>
      <c r="T48" s="676"/>
      <c r="U48" s="676"/>
      <c r="V48" s="676"/>
      <c r="W48" s="676"/>
      <c r="X48" s="677"/>
      <c r="Y48" s="657"/>
      <c r="Z48" s="658"/>
      <c r="AA48" s="658"/>
      <c r="AB48" s="658"/>
      <c r="AC48" s="659"/>
      <c r="AD48" s="522"/>
      <c r="AE48" s="523"/>
      <c r="AF48" s="526"/>
      <c r="AG48" s="522"/>
      <c r="AH48" s="523"/>
      <c r="AI48" s="665"/>
    </row>
    <row r="49" spans="3:35">
      <c r="AB49" s="1" t="s">
        <v>119</v>
      </c>
    </row>
    <row r="51" spans="3:35" ht="13.5" customHeight="1">
      <c r="C51" s="423" t="s">
        <v>120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</row>
    <row r="52" spans="3:35"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</row>
    <row r="53" spans="3:35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</row>
    <row r="54" spans="3:35">
      <c r="C54" s="415" t="s">
        <v>121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</row>
    <row r="56" spans="3:35">
      <c r="D56" s="415" t="s">
        <v>122</v>
      </c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</row>
    <row r="58" spans="3:35">
      <c r="E58" s="203"/>
      <c r="F58" s="518" t="str">
        <f>入力ｼｰﾄ!F57</f>
        <v>２０１９</v>
      </c>
      <c r="G58" s="518"/>
      <c r="H58" s="518"/>
      <c r="I58" s="148" t="s">
        <v>123</v>
      </c>
      <c r="J58" s="518">
        <f>入力ｼｰﾄ!J57</f>
        <v>0</v>
      </c>
      <c r="K58" s="518"/>
      <c r="L58" s="148" t="s">
        <v>124</v>
      </c>
      <c r="M58" s="518">
        <f>入力ｼｰﾄ!M57</f>
        <v>0</v>
      </c>
      <c r="N58" s="518"/>
      <c r="O58" s="148" t="s">
        <v>125</v>
      </c>
      <c r="P58" s="148"/>
      <c r="Q58" s="148"/>
      <c r="R58" s="148"/>
      <c r="S58" s="148"/>
    </row>
    <row r="60" spans="3:35">
      <c r="O60" s="416" t="s">
        <v>20</v>
      </c>
      <c r="P60" s="416"/>
      <c r="Q60" s="416"/>
      <c r="R60" s="416"/>
      <c r="S60" s="546">
        <f>入力ｼｰﾄ!S59</f>
        <v>0</v>
      </c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</row>
    <row r="62" spans="3:35">
      <c r="O62" s="416" t="s">
        <v>126</v>
      </c>
      <c r="P62" s="416"/>
      <c r="Q62" s="416"/>
      <c r="R62" s="416"/>
      <c r="T62" s="615">
        <f>入力ｼｰﾄ!T61</f>
        <v>0</v>
      </c>
      <c r="U62" s="615"/>
      <c r="V62" s="615"/>
      <c r="W62" s="615"/>
      <c r="X62" s="615"/>
      <c r="Y62" s="615"/>
      <c r="Z62" s="615"/>
      <c r="AA62" s="615"/>
      <c r="AB62" s="615"/>
      <c r="AC62" s="615"/>
      <c r="AD62" s="615"/>
      <c r="AE62" s="615"/>
      <c r="AF62" s="148" t="s">
        <v>127</v>
      </c>
      <c r="AG62" s="148"/>
      <c r="AH62" s="148"/>
    </row>
    <row r="70" ht="27" customHeight="1"/>
  </sheetData>
  <sheetProtection sheet="1" objects="1" scenarios="1" selectLockedCells="1"/>
  <mergeCells count="140">
    <mergeCell ref="O9:AB10"/>
    <mergeCell ref="AG20:AI20"/>
    <mergeCell ref="C13:G15"/>
    <mergeCell ref="H13:J15"/>
    <mergeCell ref="K13:N15"/>
    <mergeCell ref="W14:AB15"/>
    <mergeCell ref="O3:S3"/>
    <mergeCell ref="T3:Z3"/>
    <mergeCell ref="R2:AI2"/>
    <mergeCell ref="K6:N6"/>
    <mergeCell ref="O6:AB7"/>
    <mergeCell ref="AC14:AI15"/>
    <mergeCell ref="K16:Q17"/>
    <mergeCell ref="R16:AI17"/>
    <mergeCell ref="K8:N8"/>
    <mergeCell ref="P8:AB8"/>
    <mergeCell ref="AC8:AI10"/>
    <mergeCell ref="K9:N10"/>
    <mergeCell ref="K2:N2"/>
    <mergeCell ref="S21:V22"/>
    <mergeCell ref="W21:AA22"/>
    <mergeCell ref="AB21:AF22"/>
    <mergeCell ref="AG21:AI22"/>
    <mergeCell ref="AB20:AF20"/>
    <mergeCell ref="H4:AD4"/>
    <mergeCell ref="C7:J7"/>
    <mergeCell ref="C8:H8"/>
    <mergeCell ref="I8:J8"/>
    <mergeCell ref="C9:H10"/>
    <mergeCell ref="I9:J10"/>
    <mergeCell ref="C6:J6"/>
    <mergeCell ref="O13:V13"/>
    <mergeCell ref="W13:AB13"/>
    <mergeCell ref="AC13:AI13"/>
    <mergeCell ref="O14:V15"/>
    <mergeCell ref="AC6:AI7"/>
    <mergeCell ref="K7:N7"/>
    <mergeCell ref="C20:H22"/>
    <mergeCell ref="I20:N22"/>
    <mergeCell ref="O20:R22"/>
    <mergeCell ref="S20:V20"/>
    <mergeCell ref="W20:AA20"/>
    <mergeCell ref="C16:J17"/>
    <mergeCell ref="C25:F27"/>
    <mergeCell ref="G25:N25"/>
    <mergeCell ref="O25:P27"/>
    <mergeCell ref="Q25:R27"/>
    <mergeCell ref="S25:X27"/>
    <mergeCell ref="Y25:AC27"/>
    <mergeCell ref="AD25:AF27"/>
    <mergeCell ref="AG25:AI27"/>
    <mergeCell ref="G26:J27"/>
    <mergeCell ref="K26:N27"/>
    <mergeCell ref="C28:F30"/>
    <mergeCell ref="G28:J28"/>
    <mergeCell ref="K28:N28"/>
    <mergeCell ref="O28:P30"/>
    <mergeCell ref="Q28:R30"/>
    <mergeCell ref="S28:X30"/>
    <mergeCell ref="Y28:AC30"/>
    <mergeCell ref="AD28:AF30"/>
    <mergeCell ref="AG28:AI30"/>
    <mergeCell ref="G29:J30"/>
    <mergeCell ref="K29:N30"/>
    <mergeCell ref="Y34:AC36"/>
    <mergeCell ref="AD34:AF36"/>
    <mergeCell ref="AG34:AI36"/>
    <mergeCell ref="G35:J36"/>
    <mergeCell ref="K35:N36"/>
    <mergeCell ref="C31:F33"/>
    <mergeCell ref="G31:J31"/>
    <mergeCell ref="K31:N31"/>
    <mergeCell ref="O31:P33"/>
    <mergeCell ref="Q31:R33"/>
    <mergeCell ref="S31:X33"/>
    <mergeCell ref="Y31:AC33"/>
    <mergeCell ref="AD31:AF33"/>
    <mergeCell ref="AG31:AI33"/>
    <mergeCell ref="G32:J33"/>
    <mergeCell ref="K32:N33"/>
    <mergeCell ref="S40:X42"/>
    <mergeCell ref="S37:X39"/>
    <mergeCell ref="C40:F42"/>
    <mergeCell ref="G40:J40"/>
    <mergeCell ref="K40:N40"/>
    <mergeCell ref="C34:F36"/>
    <mergeCell ref="G34:J34"/>
    <mergeCell ref="K34:N34"/>
    <mergeCell ref="O34:P36"/>
    <mergeCell ref="Q34:R36"/>
    <mergeCell ref="S34:X36"/>
    <mergeCell ref="O40:P42"/>
    <mergeCell ref="Q40:R42"/>
    <mergeCell ref="O62:R62"/>
    <mergeCell ref="D56:AG56"/>
    <mergeCell ref="Q46:R48"/>
    <mergeCell ref="T62:AE62"/>
    <mergeCell ref="C54:AI54"/>
    <mergeCell ref="C46:F48"/>
    <mergeCell ref="S43:X45"/>
    <mergeCell ref="S46:X48"/>
    <mergeCell ref="Y46:AC48"/>
    <mergeCell ref="AD46:AF48"/>
    <mergeCell ref="AG43:AI45"/>
    <mergeCell ref="G44:J45"/>
    <mergeCell ref="AG46:AI48"/>
    <mergeCell ref="G47:J48"/>
    <mergeCell ref="K47:N48"/>
    <mergeCell ref="G46:J46"/>
    <mergeCell ref="C43:F45"/>
    <mergeCell ref="G43:J43"/>
    <mergeCell ref="K43:N43"/>
    <mergeCell ref="O43:P45"/>
    <mergeCell ref="Q43:R45"/>
    <mergeCell ref="K44:N45"/>
    <mergeCell ref="Y43:AC45"/>
    <mergeCell ref="F58:H58"/>
    <mergeCell ref="J58:K58"/>
    <mergeCell ref="M58:N58"/>
    <mergeCell ref="K46:N46"/>
    <mergeCell ref="O46:P48"/>
    <mergeCell ref="C51:AI52"/>
    <mergeCell ref="O60:R60"/>
    <mergeCell ref="S60:AI60"/>
    <mergeCell ref="Y37:AC39"/>
    <mergeCell ref="AD37:AF39"/>
    <mergeCell ref="AG37:AI39"/>
    <mergeCell ref="G38:J39"/>
    <mergeCell ref="K38:N39"/>
    <mergeCell ref="Y40:AC42"/>
    <mergeCell ref="AD40:AF42"/>
    <mergeCell ref="AG40:AI42"/>
    <mergeCell ref="G41:J42"/>
    <mergeCell ref="K41:N42"/>
    <mergeCell ref="AD43:AF45"/>
    <mergeCell ref="C37:F39"/>
    <mergeCell ref="G37:J37"/>
    <mergeCell ref="K37:N37"/>
    <mergeCell ref="O37:P39"/>
    <mergeCell ref="Q37:R39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B2:AM70"/>
  <sheetViews>
    <sheetView showGridLines="0" view="pageBreakPreview" topLeftCell="A34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152"/>
      <c r="I2" s="3"/>
      <c r="J2" s="3" t="s">
        <v>177</v>
      </c>
      <c r="K2" s="641" t="str">
        <f>入力ｼｰﾄ!O3</f>
        <v>２０１９</v>
      </c>
      <c r="L2" s="641"/>
      <c r="M2" s="641"/>
      <c r="N2" s="641"/>
      <c r="O2" s="152" t="s">
        <v>123</v>
      </c>
      <c r="P2" s="152" t="s">
        <v>178</v>
      </c>
      <c r="Q2" s="3"/>
      <c r="R2" s="547">
        <f>入力ｼｰﾄ!$S$3</f>
        <v>0</v>
      </c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</row>
    <row r="3" spans="3:39" ht="14.25">
      <c r="H3" s="4"/>
      <c r="I3" s="3"/>
      <c r="J3" s="3"/>
      <c r="K3" s="3"/>
      <c r="L3" s="3"/>
      <c r="M3" s="3"/>
      <c r="N3" s="3"/>
      <c r="O3" s="597">
        <f>入力ｼｰﾄ!AF3</f>
        <v>0</v>
      </c>
      <c r="P3" s="598"/>
      <c r="Q3" s="598"/>
      <c r="R3" s="598"/>
      <c r="S3" s="598"/>
      <c r="T3" s="571" t="s">
        <v>179</v>
      </c>
      <c r="U3" s="572"/>
      <c r="V3" s="572"/>
      <c r="W3" s="572"/>
      <c r="X3" s="572"/>
      <c r="Y3" s="572"/>
      <c r="Z3" s="572"/>
      <c r="AA3" s="3"/>
      <c r="AB3" s="3"/>
      <c r="AC3" s="3"/>
      <c r="AD3" s="3"/>
    </row>
    <row r="4" spans="3:39" ht="18.75">
      <c r="H4" s="552" t="s">
        <v>182</v>
      </c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</row>
    <row r="5" spans="3:39" ht="14.25" customHeight="1" thickBot="1">
      <c r="H5" s="152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3:39">
      <c r="C6" s="554" t="s">
        <v>16</v>
      </c>
      <c r="D6" s="555"/>
      <c r="E6" s="555"/>
      <c r="F6" s="555"/>
      <c r="G6" s="555"/>
      <c r="H6" s="555"/>
      <c r="I6" s="555"/>
      <c r="J6" s="556"/>
      <c r="K6" s="616" t="s">
        <v>16</v>
      </c>
      <c r="L6" s="617"/>
      <c r="M6" s="617"/>
      <c r="N6" s="618"/>
      <c r="O6" s="619" t="s">
        <v>17</v>
      </c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555" t="s">
        <v>18</v>
      </c>
      <c r="AD6" s="555"/>
      <c r="AE6" s="555"/>
      <c r="AF6" s="555"/>
      <c r="AG6" s="555"/>
      <c r="AH6" s="555"/>
      <c r="AI6" s="621"/>
    </row>
    <row r="7" spans="3:39">
      <c r="C7" s="557" t="s">
        <v>20</v>
      </c>
      <c r="D7" s="558"/>
      <c r="E7" s="558"/>
      <c r="F7" s="558"/>
      <c r="G7" s="558"/>
      <c r="H7" s="558"/>
      <c r="I7" s="558"/>
      <c r="J7" s="559"/>
      <c r="K7" s="624" t="s">
        <v>21</v>
      </c>
      <c r="L7" s="625"/>
      <c r="M7" s="625"/>
      <c r="N7" s="626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2"/>
      <c r="AD7" s="622"/>
      <c r="AE7" s="622"/>
      <c r="AF7" s="622"/>
      <c r="AG7" s="622"/>
      <c r="AH7" s="622"/>
      <c r="AI7" s="623"/>
    </row>
    <row r="8" spans="3:39">
      <c r="C8" s="575">
        <f>入力ｼｰﾄ!C8</f>
        <v>0</v>
      </c>
      <c r="D8" s="576"/>
      <c r="E8" s="576"/>
      <c r="F8" s="576"/>
      <c r="G8" s="576"/>
      <c r="H8" s="577"/>
      <c r="I8" s="584" t="s">
        <v>23</v>
      </c>
      <c r="J8" s="585"/>
      <c r="K8" s="627">
        <f>入力ｼｰﾄ!K8</f>
        <v>0</v>
      </c>
      <c r="L8" s="576"/>
      <c r="M8" s="576"/>
      <c r="N8" s="628"/>
      <c r="O8" s="136" t="s">
        <v>24</v>
      </c>
      <c r="P8" s="629">
        <f>入力ｼｰﾄ!P8</f>
        <v>0</v>
      </c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1">
        <f>入力ｼｰﾄ!AC8</f>
        <v>0</v>
      </c>
      <c r="AD8" s="631"/>
      <c r="AE8" s="631"/>
      <c r="AF8" s="631"/>
      <c r="AG8" s="631"/>
      <c r="AH8" s="631"/>
      <c r="AI8" s="632"/>
    </row>
    <row r="9" spans="3:39">
      <c r="C9" s="578">
        <f>入力ｼｰﾄ!C9</f>
        <v>0</v>
      </c>
      <c r="D9" s="579"/>
      <c r="E9" s="579"/>
      <c r="F9" s="579"/>
      <c r="G9" s="579"/>
      <c r="H9" s="580"/>
      <c r="I9" s="593" t="s">
        <v>26</v>
      </c>
      <c r="J9" s="594"/>
      <c r="K9" s="637">
        <f>入力ｼｰﾄ!K9</f>
        <v>0</v>
      </c>
      <c r="L9" s="637"/>
      <c r="M9" s="637"/>
      <c r="N9" s="637"/>
      <c r="O9" s="639">
        <f>入力ｼｰﾄ!O9</f>
        <v>0</v>
      </c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3"/>
      <c r="AD9" s="633"/>
      <c r="AE9" s="633"/>
      <c r="AF9" s="633"/>
      <c r="AG9" s="633"/>
      <c r="AH9" s="633"/>
      <c r="AI9" s="634"/>
    </row>
    <row r="10" spans="3:39" ht="14.25" thickBot="1">
      <c r="C10" s="581"/>
      <c r="D10" s="582"/>
      <c r="E10" s="582"/>
      <c r="F10" s="582"/>
      <c r="G10" s="582"/>
      <c r="H10" s="583"/>
      <c r="I10" s="595"/>
      <c r="J10" s="596"/>
      <c r="K10" s="638"/>
      <c r="L10" s="638"/>
      <c r="M10" s="638"/>
      <c r="N10" s="638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35"/>
      <c r="AD10" s="635"/>
      <c r="AE10" s="635"/>
      <c r="AF10" s="635"/>
      <c r="AG10" s="635"/>
      <c r="AH10" s="635"/>
      <c r="AI10" s="636"/>
    </row>
    <row r="12" spans="3:39" ht="14.25" thickBot="1"/>
    <row r="13" spans="3:39">
      <c r="C13" s="358" t="s">
        <v>32</v>
      </c>
      <c r="D13" s="331"/>
      <c r="E13" s="331"/>
      <c r="F13" s="331"/>
      <c r="G13" s="359"/>
      <c r="H13" s="331" t="s">
        <v>33</v>
      </c>
      <c r="I13" s="331"/>
      <c r="J13" s="359"/>
      <c r="K13" s="548">
        <f>入力ｼｰﾄ!$K$13</f>
        <v>0</v>
      </c>
      <c r="L13" s="548"/>
      <c r="M13" s="548"/>
      <c r="N13" s="549"/>
      <c r="O13" s="560" t="s">
        <v>16</v>
      </c>
      <c r="P13" s="331"/>
      <c r="Q13" s="331"/>
      <c r="R13" s="331"/>
      <c r="S13" s="331"/>
      <c r="T13" s="331"/>
      <c r="U13" s="331"/>
      <c r="V13" s="561"/>
      <c r="W13" s="591" t="str">
        <f>入力ｼｰﾄ!W13</f>
        <v>みょうじ監督</v>
      </c>
      <c r="X13" s="573"/>
      <c r="Y13" s="573"/>
      <c r="Z13" s="573"/>
      <c r="AA13" s="573"/>
      <c r="AB13" s="592"/>
      <c r="AC13" s="573" t="str">
        <f>入力ｼｰﾄ!AC13</f>
        <v>なまえ監督</v>
      </c>
      <c r="AD13" s="573"/>
      <c r="AE13" s="573"/>
      <c r="AF13" s="573"/>
      <c r="AG13" s="573"/>
      <c r="AH13" s="573"/>
      <c r="AI13" s="574"/>
    </row>
    <row r="14" spans="3:39">
      <c r="C14" s="394"/>
      <c r="D14" s="379"/>
      <c r="E14" s="379"/>
      <c r="F14" s="379"/>
      <c r="G14" s="393"/>
      <c r="H14" s="379"/>
      <c r="I14" s="379"/>
      <c r="J14" s="393"/>
      <c r="K14" s="550"/>
      <c r="L14" s="550"/>
      <c r="M14" s="550"/>
      <c r="N14" s="550"/>
      <c r="O14" s="562" t="s">
        <v>38</v>
      </c>
      <c r="P14" s="563"/>
      <c r="Q14" s="563"/>
      <c r="R14" s="563"/>
      <c r="S14" s="563"/>
      <c r="T14" s="563"/>
      <c r="U14" s="563"/>
      <c r="V14" s="564"/>
      <c r="W14" s="565">
        <f>入力ｼｰﾄ!W14</f>
        <v>0</v>
      </c>
      <c r="X14" s="550"/>
      <c r="Y14" s="550"/>
      <c r="Z14" s="550"/>
      <c r="AA14" s="550"/>
      <c r="AB14" s="566"/>
      <c r="AC14" s="518">
        <f>入力ｼｰﾄ!AC14</f>
        <v>0</v>
      </c>
      <c r="AD14" s="518"/>
      <c r="AE14" s="518"/>
      <c r="AF14" s="518"/>
      <c r="AG14" s="518"/>
      <c r="AH14" s="518"/>
      <c r="AI14" s="569"/>
    </row>
    <row r="15" spans="3:39">
      <c r="C15" s="435"/>
      <c r="D15" s="333"/>
      <c r="E15" s="333"/>
      <c r="F15" s="333"/>
      <c r="G15" s="436"/>
      <c r="H15" s="333"/>
      <c r="I15" s="333"/>
      <c r="J15" s="436"/>
      <c r="K15" s="551"/>
      <c r="L15" s="551"/>
      <c r="M15" s="551"/>
      <c r="N15" s="551"/>
      <c r="O15" s="303"/>
      <c r="P15" s="333"/>
      <c r="Q15" s="333"/>
      <c r="R15" s="333"/>
      <c r="S15" s="333"/>
      <c r="T15" s="333"/>
      <c r="U15" s="333"/>
      <c r="V15" s="381"/>
      <c r="W15" s="567"/>
      <c r="X15" s="551"/>
      <c r="Y15" s="551"/>
      <c r="Z15" s="551"/>
      <c r="AA15" s="551"/>
      <c r="AB15" s="568"/>
      <c r="AC15" s="551"/>
      <c r="AD15" s="551"/>
      <c r="AE15" s="551"/>
      <c r="AF15" s="551"/>
      <c r="AG15" s="551"/>
      <c r="AH15" s="551"/>
      <c r="AI15" s="570"/>
    </row>
    <row r="16" spans="3:39">
      <c r="C16" s="386" t="s">
        <v>43</v>
      </c>
      <c r="D16" s="387"/>
      <c r="E16" s="387"/>
      <c r="F16" s="387"/>
      <c r="G16" s="387"/>
      <c r="H16" s="387"/>
      <c r="I16" s="387"/>
      <c r="J16" s="388"/>
      <c r="K16" s="391" t="s">
        <v>44</v>
      </c>
      <c r="L16" s="387"/>
      <c r="M16" s="387"/>
      <c r="N16" s="387"/>
      <c r="O16" s="379"/>
      <c r="P16" s="379"/>
      <c r="Q16" s="599"/>
      <c r="R16" s="550">
        <f>入力ｼｰﾄ!R16</f>
        <v>0</v>
      </c>
      <c r="S16" s="550"/>
      <c r="T16" s="550"/>
      <c r="U16" s="550"/>
      <c r="V16" s="55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1"/>
    </row>
    <row r="17" spans="2:35" ht="14.25" thickBot="1">
      <c r="C17" s="389"/>
      <c r="D17" s="390"/>
      <c r="E17" s="390"/>
      <c r="F17" s="390"/>
      <c r="G17" s="390"/>
      <c r="H17" s="390"/>
      <c r="I17" s="390"/>
      <c r="J17" s="233"/>
      <c r="K17" s="392"/>
      <c r="L17" s="390"/>
      <c r="M17" s="390"/>
      <c r="N17" s="390"/>
      <c r="O17" s="390"/>
      <c r="P17" s="390"/>
      <c r="Q17" s="587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3"/>
    </row>
    <row r="19" spans="2:35" ht="14.25" thickBot="1"/>
    <row r="20" spans="2:35">
      <c r="C20" s="254" t="s">
        <v>51</v>
      </c>
      <c r="D20" s="237"/>
      <c r="E20" s="237"/>
      <c r="F20" s="237"/>
      <c r="G20" s="237"/>
      <c r="H20" s="255"/>
      <c r="I20" s="607">
        <f>入力ｼｰﾄ!I20</f>
        <v>0</v>
      </c>
      <c r="J20" s="608"/>
      <c r="K20" s="608"/>
      <c r="L20" s="608"/>
      <c r="M20" s="608"/>
      <c r="N20" s="609"/>
      <c r="O20" s="236" t="s">
        <v>53</v>
      </c>
      <c r="P20" s="237"/>
      <c r="Q20" s="237"/>
      <c r="R20" s="255"/>
      <c r="S20" s="588" t="s">
        <v>16</v>
      </c>
      <c r="T20" s="589"/>
      <c r="U20" s="589"/>
      <c r="V20" s="589"/>
      <c r="W20" s="527">
        <f>入力ｼｰﾄ!W20</f>
        <v>0</v>
      </c>
      <c r="X20" s="528"/>
      <c r="Y20" s="528"/>
      <c r="Z20" s="528"/>
      <c r="AA20" s="529"/>
      <c r="AB20" s="528">
        <f>入力ｼｰﾄ!AB20</f>
        <v>0</v>
      </c>
      <c r="AC20" s="528"/>
      <c r="AD20" s="528"/>
      <c r="AE20" s="528"/>
      <c r="AF20" s="530"/>
      <c r="AG20" s="279" t="s">
        <v>54</v>
      </c>
      <c r="AH20" s="279"/>
      <c r="AI20" s="280"/>
    </row>
    <row r="21" spans="2:35">
      <c r="C21" s="256"/>
      <c r="D21" s="240"/>
      <c r="E21" s="240"/>
      <c r="F21" s="240"/>
      <c r="G21" s="240"/>
      <c r="H21" s="257"/>
      <c r="I21" s="610"/>
      <c r="J21" s="598"/>
      <c r="K21" s="598"/>
      <c r="L21" s="598"/>
      <c r="M21" s="598"/>
      <c r="N21" s="611"/>
      <c r="O21" s="239"/>
      <c r="P21" s="240"/>
      <c r="Q21" s="240"/>
      <c r="R21" s="257"/>
      <c r="S21" s="239" t="s">
        <v>56</v>
      </c>
      <c r="T21" s="240"/>
      <c r="U21" s="240"/>
      <c r="V21" s="240"/>
      <c r="W21" s="519">
        <f>入力ｼｰﾄ!W21</f>
        <v>0</v>
      </c>
      <c r="X21" s="520"/>
      <c r="Y21" s="520"/>
      <c r="Z21" s="520"/>
      <c r="AA21" s="521"/>
      <c r="AB21" s="520">
        <f>入力ｼｰﾄ!AB21</f>
        <v>0</v>
      </c>
      <c r="AC21" s="520"/>
      <c r="AD21" s="520"/>
      <c r="AE21" s="520"/>
      <c r="AF21" s="520"/>
      <c r="AG21" s="533">
        <f>入力ｼｰﾄ!AG21</f>
        <v>0</v>
      </c>
      <c r="AH21" s="533"/>
      <c r="AI21" s="534"/>
    </row>
    <row r="22" spans="2:35" ht="14.25" thickBot="1">
      <c r="C22" s="258"/>
      <c r="D22" s="243"/>
      <c r="E22" s="243"/>
      <c r="F22" s="243"/>
      <c r="G22" s="243"/>
      <c r="H22" s="259"/>
      <c r="I22" s="612"/>
      <c r="J22" s="613"/>
      <c r="K22" s="613"/>
      <c r="L22" s="613"/>
      <c r="M22" s="613"/>
      <c r="N22" s="614"/>
      <c r="O22" s="242"/>
      <c r="P22" s="243"/>
      <c r="Q22" s="243"/>
      <c r="R22" s="259"/>
      <c r="S22" s="242"/>
      <c r="T22" s="243"/>
      <c r="U22" s="243"/>
      <c r="V22" s="243"/>
      <c r="W22" s="522"/>
      <c r="X22" s="523"/>
      <c r="Y22" s="523"/>
      <c r="Z22" s="523"/>
      <c r="AA22" s="524"/>
      <c r="AB22" s="523"/>
      <c r="AC22" s="523"/>
      <c r="AD22" s="523"/>
      <c r="AE22" s="523"/>
      <c r="AF22" s="523"/>
      <c r="AG22" s="535"/>
      <c r="AH22" s="535"/>
      <c r="AI22" s="536"/>
    </row>
    <row r="24" spans="2:35" ht="14.25" thickBot="1">
      <c r="C24" s="147"/>
      <c r="D24" s="147"/>
      <c r="E24" s="147"/>
      <c r="F24" s="147"/>
      <c r="G24" s="147"/>
      <c r="H24" s="147"/>
      <c r="I24" s="147"/>
      <c r="J24" s="147"/>
      <c r="K24" s="134"/>
      <c r="L24" s="134"/>
      <c r="M24" s="134"/>
      <c r="N24" s="134"/>
      <c r="O24" s="134"/>
      <c r="P24" s="134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2:35">
      <c r="C25" s="358" t="s">
        <v>142</v>
      </c>
      <c r="D25" s="331"/>
      <c r="E25" s="331"/>
      <c r="F25" s="359"/>
      <c r="G25" s="604" t="s">
        <v>68</v>
      </c>
      <c r="H25" s="605"/>
      <c r="I25" s="605"/>
      <c r="J25" s="605"/>
      <c r="K25" s="605"/>
      <c r="L25" s="605"/>
      <c r="M25" s="605"/>
      <c r="N25" s="606"/>
      <c r="O25" s="560" t="s">
        <v>69</v>
      </c>
      <c r="P25" s="359"/>
      <c r="Q25" s="560" t="s">
        <v>70</v>
      </c>
      <c r="R25" s="359"/>
      <c r="S25" s="560" t="s">
        <v>71</v>
      </c>
      <c r="T25" s="331"/>
      <c r="U25" s="331"/>
      <c r="V25" s="331"/>
      <c r="W25" s="331"/>
      <c r="X25" s="359"/>
      <c r="Y25" s="687" t="s">
        <v>72</v>
      </c>
      <c r="Z25" s="688"/>
      <c r="AA25" s="688"/>
      <c r="AB25" s="688"/>
      <c r="AC25" s="689"/>
      <c r="AD25" s="236" t="s">
        <v>73</v>
      </c>
      <c r="AE25" s="237"/>
      <c r="AF25" s="255"/>
      <c r="AG25" s="236" t="s">
        <v>74</v>
      </c>
      <c r="AH25" s="237"/>
      <c r="AI25" s="238"/>
    </row>
    <row r="26" spans="2:35" ht="13.5" customHeight="1">
      <c r="C26" s="394"/>
      <c r="D26" s="379"/>
      <c r="E26" s="379"/>
      <c r="F26" s="393"/>
      <c r="G26" s="562" t="s">
        <v>75</v>
      </c>
      <c r="H26" s="563"/>
      <c r="I26" s="563"/>
      <c r="J26" s="586"/>
      <c r="K26" s="379" t="s">
        <v>76</v>
      </c>
      <c r="L26" s="379"/>
      <c r="M26" s="379"/>
      <c r="N26" s="393"/>
      <c r="O26" s="378"/>
      <c r="P26" s="393"/>
      <c r="Q26" s="378"/>
      <c r="R26" s="393"/>
      <c r="S26" s="378"/>
      <c r="T26" s="379"/>
      <c r="U26" s="379"/>
      <c r="V26" s="379"/>
      <c r="W26" s="379"/>
      <c r="X26" s="393"/>
      <c r="Y26" s="690"/>
      <c r="Z26" s="691"/>
      <c r="AA26" s="691"/>
      <c r="AB26" s="691"/>
      <c r="AC26" s="692"/>
      <c r="AD26" s="239"/>
      <c r="AE26" s="240"/>
      <c r="AF26" s="257"/>
      <c r="AG26" s="239"/>
      <c r="AH26" s="240"/>
      <c r="AI26" s="241"/>
    </row>
    <row r="27" spans="2:35" ht="14.25" thickBot="1">
      <c r="C27" s="389"/>
      <c r="D27" s="390"/>
      <c r="E27" s="390"/>
      <c r="F27" s="233"/>
      <c r="G27" s="392"/>
      <c r="H27" s="390"/>
      <c r="I27" s="390"/>
      <c r="J27" s="587"/>
      <c r="K27" s="390"/>
      <c r="L27" s="390"/>
      <c r="M27" s="390"/>
      <c r="N27" s="233"/>
      <c r="O27" s="392"/>
      <c r="P27" s="233"/>
      <c r="Q27" s="392"/>
      <c r="R27" s="233"/>
      <c r="S27" s="392"/>
      <c r="T27" s="390"/>
      <c r="U27" s="390"/>
      <c r="V27" s="390"/>
      <c r="W27" s="390"/>
      <c r="X27" s="233"/>
      <c r="Y27" s="693"/>
      <c r="Z27" s="694"/>
      <c r="AA27" s="694"/>
      <c r="AB27" s="694"/>
      <c r="AC27" s="695"/>
      <c r="AD27" s="242"/>
      <c r="AE27" s="243"/>
      <c r="AF27" s="259"/>
      <c r="AG27" s="242"/>
      <c r="AH27" s="243"/>
      <c r="AI27" s="244"/>
    </row>
    <row r="28" spans="2:35">
      <c r="B28" s="2"/>
      <c r="C28" s="666">
        <f>入力ｼｰﾄ!C106</f>
        <v>0</v>
      </c>
      <c r="D28" s="548"/>
      <c r="E28" s="548"/>
      <c r="F28" s="549"/>
      <c r="G28" s="527">
        <f>入力ｼｰﾄ!G106</f>
        <v>0</v>
      </c>
      <c r="H28" s="528"/>
      <c r="I28" s="528"/>
      <c r="J28" s="529"/>
      <c r="K28" s="528">
        <f>入力ｼｰﾄ!K106</f>
        <v>0</v>
      </c>
      <c r="L28" s="528"/>
      <c r="M28" s="528"/>
      <c r="N28" s="530"/>
      <c r="O28" s="607">
        <f>入力ｼｰﾄ!O106</f>
        <v>0</v>
      </c>
      <c r="P28" s="549"/>
      <c r="Q28" s="607">
        <f>入力ｼｰﾄ!Q106</f>
        <v>0</v>
      </c>
      <c r="R28" s="549"/>
      <c r="S28" s="669" t="str">
        <f>IF(入力ｼｰﾄ!S106="","",入力ｼｰﾄ!S106)</f>
        <v/>
      </c>
      <c r="T28" s="670"/>
      <c r="U28" s="670"/>
      <c r="V28" s="670"/>
      <c r="W28" s="670"/>
      <c r="X28" s="671"/>
      <c r="Y28" s="678">
        <f>入力ｼｰﾄ!Y106</f>
        <v>0</v>
      </c>
      <c r="Z28" s="679"/>
      <c r="AA28" s="679"/>
      <c r="AB28" s="679"/>
      <c r="AC28" s="680"/>
      <c r="AD28" s="660">
        <f>入力ｼｰﾄ!AD106</f>
        <v>0</v>
      </c>
      <c r="AE28" s="661"/>
      <c r="AF28" s="662"/>
      <c r="AG28" s="660">
        <f>入力ｼｰﾄ!AG106</f>
        <v>0</v>
      </c>
      <c r="AH28" s="661"/>
      <c r="AI28" s="663"/>
    </row>
    <row r="29" spans="2:35">
      <c r="B29" s="2"/>
      <c r="C29" s="667"/>
      <c r="D29" s="550"/>
      <c r="E29" s="550"/>
      <c r="F29" s="648"/>
      <c r="G29" s="519">
        <f>入力ｼｰﾄ!G107</f>
        <v>0</v>
      </c>
      <c r="H29" s="520"/>
      <c r="I29" s="520"/>
      <c r="J29" s="521"/>
      <c r="K29" s="520">
        <f>入力ｼｰﾄ!K107</f>
        <v>0</v>
      </c>
      <c r="L29" s="520"/>
      <c r="M29" s="520"/>
      <c r="N29" s="525"/>
      <c r="O29" s="565"/>
      <c r="P29" s="648"/>
      <c r="Q29" s="565"/>
      <c r="R29" s="648"/>
      <c r="S29" s="672"/>
      <c r="T29" s="673"/>
      <c r="U29" s="673"/>
      <c r="V29" s="673"/>
      <c r="W29" s="673"/>
      <c r="X29" s="674"/>
      <c r="Y29" s="681"/>
      <c r="Z29" s="682"/>
      <c r="AA29" s="682"/>
      <c r="AB29" s="682"/>
      <c r="AC29" s="683"/>
      <c r="AD29" s="519"/>
      <c r="AE29" s="520"/>
      <c r="AF29" s="525"/>
      <c r="AG29" s="519"/>
      <c r="AH29" s="520"/>
      <c r="AI29" s="664"/>
    </row>
    <row r="30" spans="2:35" ht="14.25" thickBot="1">
      <c r="B30" s="2"/>
      <c r="C30" s="668"/>
      <c r="D30" s="602"/>
      <c r="E30" s="602"/>
      <c r="F30" s="650"/>
      <c r="G30" s="522"/>
      <c r="H30" s="523"/>
      <c r="I30" s="523"/>
      <c r="J30" s="524"/>
      <c r="K30" s="523"/>
      <c r="L30" s="523"/>
      <c r="M30" s="523"/>
      <c r="N30" s="526"/>
      <c r="O30" s="649"/>
      <c r="P30" s="650"/>
      <c r="Q30" s="649"/>
      <c r="R30" s="650"/>
      <c r="S30" s="675"/>
      <c r="T30" s="676"/>
      <c r="U30" s="676"/>
      <c r="V30" s="676"/>
      <c r="W30" s="676"/>
      <c r="X30" s="677"/>
      <c r="Y30" s="684"/>
      <c r="Z30" s="685"/>
      <c r="AA30" s="685"/>
      <c r="AB30" s="685"/>
      <c r="AC30" s="686"/>
      <c r="AD30" s="522"/>
      <c r="AE30" s="523"/>
      <c r="AF30" s="526"/>
      <c r="AG30" s="522"/>
      <c r="AH30" s="523"/>
      <c r="AI30" s="665"/>
    </row>
    <row r="31" spans="2:35">
      <c r="C31" s="666">
        <f>入力ｼｰﾄ!C109</f>
        <v>0</v>
      </c>
      <c r="D31" s="548"/>
      <c r="E31" s="548"/>
      <c r="F31" s="549"/>
      <c r="G31" s="527">
        <f>入力ｼｰﾄ!G109</f>
        <v>0</v>
      </c>
      <c r="H31" s="528"/>
      <c r="I31" s="528"/>
      <c r="J31" s="529"/>
      <c r="K31" s="528">
        <f>入力ｼｰﾄ!K109</f>
        <v>0</v>
      </c>
      <c r="L31" s="528"/>
      <c r="M31" s="528"/>
      <c r="N31" s="530"/>
      <c r="O31" s="607">
        <f>入力ｼｰﾄ!O109</f>
        <v>0</v>
      </c>
      <c r="P31" s="549"/>
      <c r="Q31" s="607">
        <f>入力ｼｰﾄ!Q109</f>
        <v>0</v>
      </c>
      <c r="R31" s="549"/>
      <c r="S31" s="669" t="str">
        <f>IF(入力ｼｰﾄ!S109="","",入力ｼｰﾄ!S109)</f>
        <v/>
      </c>
      <c r="T31" s="670"/>
      <c r="U31" s="670"/>
      <c r="V31" s="670"/>
      <c r="W31" s="670"/>
      <c r="X31" s="671"/>
      <c r="Y31" s="651">
        <f>入力ｼｰﾄ!Y109</f>
        <v>0</v>
      </c>
      <c r="Z31" s="652"/>
      <c r="AA31" s="652"/>
      <c r="AB31" s="652"/>
      <c r="AC31" s="653"/>
      <c r="AD31" s="660">
        <f>入力ｼｰﾄ!AD109</f>
        <v>0</v>
      </c>
      <c r="AE31" s="661"/>
      <c r="AF31" s="662"/>
      <c r="AG31" s="660">
        <f>入力ｼｰﾄ!AG109</f>
        <v>0</v>
      </c>
      <c r="AH31" s="661"/>
      <c r="AI31" s="663"/>
    </row>
    <row r="32" spans="2:35">
      <c r="C32" s="667"/>
      <c r="D32" s="550"/>
      <c r="E32" s="550"/>
      <c r="F32" s="648"/>
      <c r="G32" s="519">
        <f>入力ｼｰﾄ!G110</f>
        <v>0</v>
      </c>
      <c r="H32" s="520"/>
      <c r="I32" s="520"/>
      <c r="J32" s="521"/>
      <c r="K32" s="520">
        <f>入力ｼｰﾄ!K110</f>
        <v>0</v>
      </c>
      <c r="L32" s="520"/>
      <c r="M32" s="520"/>
      <c r="N32" s="525"/>
      <c r="O32" s="565"/>
      <c r="P32" s="648"/>
      <c r="Q32" s="565"/>
      <c r="R32" s="648"/>
      <c r="S32" s="672"/>
      <c r="T32" s="673"/>
      <c r="U32" s="673"/>
      <c r="V32" s="673"/>
      <c r="W32" s="673"/>
      <c r="X32" s="674"/>
      <c r="Y32" s="654"/>
      <c r="Z32" s="655"/>
      <c r="AA32" s="655"/>
      <c r="AB32" s="655"/>
      <c r="AC32" s="656"/>
      <c r="AD32" s="519"/>
      <c r="AE32" s="520"/>
      <c r="AF32" s="525"/>
      <c r="AG32" s="519"/>
      <c r="AH32" s="520"/>
      <c r="AI32" s="664"/>
    </row>
    <row r="33" spans="2:35" ht="14.25" thickBot="1">
      <c r="C33" s="668"/>
      <c r="D33" s="602"/>
      <c r="E33" s="602"/>
      <c r="F33" s="650"/>
      <c r="G33" s="522"/>
      <c r="H33" s="523"/>
      <c r="I33" s="523"/>
      <c r="J33" s="524"/>
      <c r="K33" s="523"/>
      <c r="L33" s="523"/>
      <c r="M33" s="523"/>
      <c r="N33" s="526"/>
      <c r="O33" s="649"/>
      <c r="P33" s="650"/>
      <c r="Q33" s="649"/>
      <c r="R33" s="650"/>
      <c r="S33" s="675"/>
      <c r="T33" s="676"/>
      <c r="U33" s="676"/>
      <c r="V33" s="676"/>
      <c r="W33" s="676"/>
      <c r="X33" s="677"/>
      <c r="Y33" s="657"/>
      <c r="Z33" s="658"/>
      <c r="AA33" s="658"/>
      <c r="AB33" s="658"/>
      <c r="AC33" s="659"/>
      <c r="AD33" s="522"/>
      <c r="AE33" s="523"/>
      <c r="AF33" s="526"/>
      <c r="AG33" s="522"/>
      <c r="AH33" s="523"/>
      <c r="AI33" s="665"/>
    </row>
    <row r="34" spans="2:35">
      <c r="C34" s="666">
        <f>入力ｼｰﾄ!C112</f>
        <v>0</v>
      </c>
      <c r="D34" s="548"/>
      <c r="E34" s="548"/>
      <c r="F34" s="549"/>
      <c r="G34" s="527">
        <f>入力ｼｰﾄ!G112</f>
        <v>0</v>
      </c>
      <c r="H34" s="528"/>
      <c r="I34" s="528"/>
      <c r="J34" s="529"/>
      <c r="K34" s="528">
        <f>入力ｼｰﾄ!K112</f>
        <v>0</v>
      </c>
      <c r="L34" s="528"/>
      <c r="M34" s="528"/>
      <c r="N34" s="530"/>
      <c r="O34" s="607">
        <f>入力ｼｰﾄ!O112</f>
        <v>0</v>
      </c>
      <c r="P34" s="549"/>
      <c r="Q34" s="607">
        <f>入力ｼｰﾄ!Q112</f>
        <v>0</v>
      </c>
      <c r="R34" s="549"/>
      <c r="S34" s="669" t="str">
        <f>IF(入力ｼｰﾄ!S112="","",入力ｼｰﾄ!S112)</f>
        <v/>
      </c>
      <c r="T34" s="670"/>
      <c r="U34" s="670"/>
      <c r="V34" s="670"/>
      <c r="W34" s="670"/>
      <c r="X34" s="671"/>
      <c r="Y34" s="651">
        <f>入力ｼｰﾄ!Y112</f>
        <v>0</v>
      </c>
      <c r="Z34" s="652"/>
      <c r="AA34" s="652"/>
      <c r="AB34" s="652"/>
      <c r="AC34" s="653"/>
      <c r="AD34" s="660">
        <f>入力ｼｰﾄ!AD112</f>
        <v>0</v>
      </c>
      <c r="AE34" s="661"/>
      <c r="AF34" s="662"/>
      <c r="AG34" s="660">
        <f>入力ｼｰﾄ!AG112</f>
        <v>0</v>
      </c>
      <c r="AH34" s="661"/>
      <c r="AI34" s="663"/>
    </row>
    <row r="35" spans="2:35">
      <c r="C35" s="667"/>
      <c r="D35" s="550"/>
      <c r="E35" s="550"/>
      <c r="F35" s="648"/>
      <c r="G35" s="519">
        <f>入力ｼｰﾄ!G113</f>
        <v>0</v>
      </c>
      <c r="H35" s="520"/>
      <c r="I35" s="520"/>
      <c r="J35" s="521"/>
      <c r="K35" s="520">
        <f>入力ｼｰﾄ!K113</f>
        <v>0</v>
      </c>
      <c r="L35" s="520"/>
      <c r="M35" s="520"/>
      <c r="N35" s="525"/>
      <c r="O35" s="565"/>
      <c r="P35" s="648"/>
      <c r="Q35" s="565"/>
      <c r="R35" s="648"/>
      <c r="S35" s="672"/>
      <c r="T35" s="673"/>
      <c r="U35" s="673"/>
      <c r="V35" s="673"/>
      <c r="W35" s="673"/>
      <c r="X35" s="674"/>
      <c r="Y35" s="654"/>
      <c r="Z35" s="655"/>
      <c r="AA35" s="655"/>
      <c r="AB35" s="655"/>
      <c r="AC35" s="656"/>
      <c r="AD35" s="519"/>
      <c r="AE35" s="520"/>
      <c r="AF35" s="525"/>
      <c r="AG35" s="519"/>
      <c r="AH35" s="520"/>
      <c r="AI35" s="664"/>
    </row>
    <row r="36" spans="2:35" ht="14.25" thickBot="1">
      <c r="C36" s="668"/>
      <c r="D36" s="602"/>
      <c r="E36" s="602"/>
      <c r="F36" s="650"/>
      <c r="G36" s="522"/>
      <c r="H36" s="523"/>
      <c r="I36" s="523"/>
      <c r="J36" s="524"/>
      <c r="K36" s="523"/>
      <c r="L36" s="523"/>
      <c r="M36" s="523"/>
      <c r="N36" s="526"/>
      <c r="O36" s="649"/>
      <c r="P36" s="650"/>
      <c r="Q36" s="649"/>
      <c r="R36" s="650"/>
      <c r="S36" s="675"/>
      <c r="T36" s="676"/>
      <c r="U36" s="676"/>
      <c r="V36" s="676"/>
      <c r="W36" s="676"/>
      <c r="X36" s="677"/>
      <c r="Y36" s="657"/>
      <c r="Z36" s="658"/>
      <c r="AA36" s="658"/>
      <c r="AB36" s="658"/>
      <c r="AC36" s="659"/>
      <c r="AD36" s="522"/>
      <c r="AE36" s="523"/>
      <c r="AF36" s="526"/>
      <c r="AG36" s="522"/>
      <c r="AH36" s="523"/>
      <c r="AI36" s="665"/>
    </row>
    <row r="37" spans="2:35">
      <c r="C37" s="666">
        <f>入力ｼｰﾄ!C115</f>
        <v>0</v>
      </c>
      <c r="D37" s="548"/>
      <c r="E37" s="548"/>
      <c r="F37" s="549"/>
      <c r="G37" s="527">
        <f>入力ｼｰﾄ!G115</f>
        <v>0</v>
      </c>
      <c r="H37" s="528"/>
      <c r="I37" s="528"/>
      <c r="J37" s="529"/>
      <c r="K37" s="528">
        <f>入力ｼｰﾄ!K115</f>
        <v>0</v>
      </c>
      <c r="L37" s="528"/>
      <c r="M37" s="528"/>
      <c r="N37" s="530"/>
      <c r="O37" s="607">
        <f>入力ｼｰﾄ!O115</f>
        <v>0</v>
      </c>
      <c r="P37" s="549"/>
      <c r="Q37" s="607">
        <f>入力ｼｰﾄ!Q115</f>
        <v>0</v>
      </c>
      <c r="R37" s="549"/>
      <c r="S37" s="669" t="str">
        <f>IF(入力ｼｰﾄ!S115="","",入力ｼｰﾄ!S115)</f>
        <v/>
      </c>
      <c r="T37" s="670"/>
      <c r="U37" s="670"/>
      <c r="V37" s="670"/>
      <c r="W37" s="670"/>
      <c r="X37" s="671"/>
      <c r="Y37" s="651">
        <f>入力ｼｰﾄ!Y115</f>
        <v>0</v>
      </c>
      <c r="Z37" s="652"/>
      <c r="AA37" s="652"/>
      <c r="AB37" s="652"/>
      <c r="AC37" s="653"/>
      <c r="AD37" s="660">
        <f>入力ｼｰﾄ!AD115</f>
        <v>0</v>
      </c>
      <c r="AE37" s="661"/>
      <c r="AF37" s="662"/>
      <c r="AG37" s="660">
        <f>入力ｼｰﾄ!AG115</f>
        <v>0</v>
      </c>
      <c r="AH37" s="661"/>
      <c r="AI37" s="663"/>
    </row>
    <row r="38" spans="2:35">
      <c r="C38" s="667"/>
      <c r="D38" s="550"/>
      <c r="E38" s="550"/>
      <c r="F38" s="648"/>
      <c r="G38" s="519">
        <f>入力ｼｰﾄ!G116</f>
        <v>0</v>
      </c>
      <c r="H38" s="520"/>
      <c r="I38" s="520"/>
      <c r="J38" s="521"/>
      <c r="K38" s="520">
        <f>入力ｼｰﾄ!K116</f>
        <v>0</v>
      </c>
      <c r="L38" s="520"/>
      <c r="M38" s="520"/>
      <c r="N38" s="525"/>
      <c r="O38" s="565"/>
      <c r="P38" s="648"/>
      <c r="Q38" s="565"/>
      <c r="R38" s="648"/>
      <c r="S38" s="672"/>
      <c r="T38" s="673"/>
      <c r="U38" s="673"/>
      <c r="V38" s="673"/>
      <c r="W38" s="673"/>
      <c r="X38" s="674"/>
      <c r="Y38" s="654"/>
      <c r="Z38" s="655"/>
      <c r="AA38" s="655"/>
      <c r="AB38" s="655"/>
      <c r="AC38" s="656"/>
      <c r="AD38" s="519"/>
      <c r="AE38" s="520"/>
      <c r="AF38" s="525"/>
      <c r="AG38" s="519"/>
      <c r="AH38" s="520"/>
      <c r="AI38" s="664"/>
    </row>
    <row r="39" spans="2:35" ht="14.25" thickBot="1">
      <c r="C39" s="668"/>
      <c r="D39" s="602"/>
      <c r="E39" s="602"/>
      <c r="F39" s="650"/>
      <c r="G39" s="522"/>
      <c r="H39" s="523"/>
      <c r="I39" s="523"/>
      <c r="J39" s="524"/>
      <c r="K39" s="523"/>
      <c r="L39" s="523"/>
      <c r="M39" s="523"/>
      <c r="N39" s="526"/>
      <c r="O39" s="649"/>
      <c r="P39" s="650"/>
      <c r="Q39" s="649"/>
      <c r="R39" s="650"/>
      <c r="S39" s="675"/>
      <c r="T39" s="676"/>
      <c r="U39" s="676"/>
      <c r="V39" s="676"/>
      <c r="W39" s="676"/>
      <c r="X39" s="677"/>
      <c r="Y39" s="657"/>
      <c r="Z39" s="658"/>
      <c r="AA39" s="658"/>
      <c r="AB39" s="658"/>
      <c r="AC39" s="659"/>
      <c r="AD39" s="522"/>
      <c r="AE39" s="523"/>
      <c r="AF39" s="526"/>
      <c r="AG39" s="522"/>
      <c r="AH39" s="523"/>
      <c r="AI39" s="665"/>
    </row>
    <row r="40" spans="2:35">
      <c r="B40" s="2"/>
      <c r="C40" s="666">
        <f>入力ｼｰﾄ!C118</f>
        <v>0</v>
      </c>
      <c r="D40" s="548"/>
      <c r="E40" s="548"/>
      <c r="F40" s="549"/>
      <c r="G40" s="527">
        <f>入力ｼｰﾄ!G118</f>
        <v>0</v>
      </c>
      <c r="H40" s="528"/>
      <c r="I40" s="528"/>
      <c r="J40" s="529"/>
      <c r="K40" s="528">
        <f>入力ｼｰﾄ!K118</f>
        <v>0</v>
      </c>
      <c r="L40" s="528"/>
      <c r="M40" s="528"/>
      <c r="N40" s="530"/>
      <c r="O40" s="607">
        <f>入力ｼｰﾄ!O118</f>
        <v>0</v>
      </c>
      <c r="P40" s="549"/>
      <c r="Q40" s="607">
        <f>入力ｼｰﾄ!Q118</f>
        <v>0</v>
      </c>
      <c r="R40" s="549"/>
      <c r="S40" s="669" t="str">
        <f>IF(入力ｼｰﾄ!S118="","",入力ｼｰﾄ!S118)</f>
        <v/>
      </c>
      <c r="T40" s="670"/>
      <c r="U40" s="670"/>
      <c r="V40" s="670"/>
      <c r="W40" s="670"/>
      <c r="X40" s="671"/>
      <c r="Y40" s="651">
        <f>入力ｼｰﾄ!Y118</f>
        <v>0</v>
      </c>
      <c r="Z40" s="652"/>
      <c r="AA40" s="652"/>
      <c r="AB40" s="652"/>
      <c r="AC40" s="653"/>
      <c r="AD40" s="660">
        <f>入力ｼｰﾄ!AD118</f>
        <v>0</v>
      </c>
      <c r="AE40" s="661"/>
      <c r="AF40" s="662"/>
      <c r="AG40" s="660">
        <f>入力ｼｰﾄ!AG118</f>
        <v>0</v>
      </c>
      <c r="AH40" s="661"/>
      <c r="AI40" s="663"/>
    </row>
    <row r="41" spans="2:35">
      <c r="B41" s="2"/>
      <c r="C41" s="667"/>
      <c r="D41" s="550"/>
      <c r="E41" s="550"/>
      <c r="F41" s="648"/>
      <c r="G41" s="519">
        <f>入力ｼｰﾄ!G119</f>
        <v>0</v>
      </c>
      <c r="H41" s="520"/>
      <c r="I41" s="520"/>
      <c r="J41" s="521"/>
      <c r="K41" s="520">
        <f>入力ｼｰﾄ!K119</f>
        <v>0</v>
      </c>
      <c r="L41" s="520"/>
      <c r="M41" s="520"/>
      <c r="N41" s="525"/>
      <c r="O41" s="565"/>
      <c r="P41" s="648"/>
      <c r="Q41" s="565"/>
      <c r="R41" s="648"/>
      <c r="S41" s="672"/>
      <c r="T41" s="673"/>
      <c r="U41" s="673"/>
      <c r="V41" s="673"/>
      <c r="W41" s="673"/>
      <c r="X41" s="674"/>
      <c r="Y41" s="654"/>
      <c r="Z41" s="655"/>
      <c r="AA41" s="655"/>
      <c r="AB41" s="655"/>
      <c r="AC41" s="656"/>
      <c r="AD41" s="519"/>
      <c r="AE41" s="520"/>
      <c r="AF41" s="525"/>
      <c r="AG41" s="519"/>
      <c r="AH41" s="520"/>
      <c r="AI41" s="664"/>
    </row>
    <row r="42" spans="2:35" ht="14.25" thickBot="1">
      <c r="B42" s="2"/>
      <c r="C42" s="668"/>
      <c r="D42" s="602"/>
      <c r="E42" s="602"/>
      <c r="F42" s="650"/>
      <c r="G42" s="522"/>
      <c r="H42" s="523"/>
      <c r="I42" s="523"/>
      <c r="J42" s="524"/>
      <c r="K42" s="523"/>
      <c r="L42" s="523"/>
      <c r="M42" s="523"/>
      <c r="N42" s="526"/>
      <c r="O42" s="649"/>
      <c r="P42" s="650"/>
      <c r="Q42" s="649"/>
      <c r="R42" s="650"/>
      <c r="S42" s="675"/>
      <c r="T42" s="676"/>
      <c r="U42" s="676"/>
      <c r="V42" s="676"/>
      <c r="W42" s="676"/>
      <c r="X42" s="677"/>
      <c r="Y42" s="657"/>
      <c r="Z42" s="658"/>
      <c r="AA42" s="658"/>
      <c r="AB42" s="658"/>
      <c r="AC42" s="659"/>
      <c r="AD42" s="522"/>
      <c r="AE42" s="523"/>
      <c r="AF42" s="526"/>
      <c r="AG42" s="522"/>
      <c r="AH42" s="523"/>
      <c r="AI42" s="665"/>
    </row>
    <row r="43" spans="2:35" ht="13.5" customHeight="1">
      <c r="B43" s="2"/>
      <c r="C43" s="666">
        <f>入力ｼｰﾄ!C121</f>
        <v>0</v>
      </c>
      <c r="D43" s="548"/>
      <c r="E43" s="548"/>
      <c r="F43" s="549"/>
      <c r="G43" s="527">
        <f>入力ｼｰﾄ!G121</f>
        <v>0</v>
      </c>
      <c r="H43" s="528"/>
      <c r="I43" s="528"/>
      <c r="J43" s="529"/>
      <c r="K43" s="528">
        <f>入力ｼｰﾄ!K121</f>
        <v>0</v>
      </c>
      <c r="L43" s="528"/>
      <c r="M43" s="528"/>
      <c r="N43" s="530"/>
      <c r="O43" s="607">
        <f>入力ｼｰﾄ!O121</f>
        <v>0</v>
      </c>
      <c r="P43" s="549"/>
      <c r="Q43" s="607">
        <f>入力ｼｰﾄ!Q121</f>
        <v>0</v>
      </c>
      <c r="R43" s="549"/>
      <c r="S43" s="669" t="str">
        <f>IF(入力ｼｰﾄ!S121="","",入力ｼｰﾄ!S121)</f>
        <v/>
      </c>
      <c r="T43" s="670"/>
      <c r="U43" s="670"/>
      <c r="V43" s="670"/>
      <c r="W43" s="670"/>
      <c r="X43" s="671"/>
      <c r="Y43" s="651">
        <f>入力ｼｰﾄ!Y121</f>
        <v>0</v>
      </c>
      <c r="Z43" s="652"/>
      <c r="AA43" s="652"/>
      <c r="AB43" s="652"/>
      <c r="AC43" s="653"/>
      <c r="AD43" s="660">
        <f>入力ｼｰﾄ!AD121</f>
        <v>0</v>
      </c>
      <c r="AE43" s="661"/>
      <c r="AF43" s="662"/>
      <c r="AG43" s="660">
        <f>入力ｼｰﾄ!AG121</f>
        <v>0</v>
      </c>
      <c r="AH43" s="661"/>
      <c r="AI43" s="663"/>
    </row>
    <row r="44" spans="2:35">
      <c r="B44" s="2"/>
      <c r="C44" s="667"/>
      <c r="D44" s="550"/>
      <c r="E44" s="550"/>
      <c r="F44" s="648"/>
      <c r="G44" s="519">
        <f>入力ｼｰﾄ!G122</f>
        <v>0</v>
      </c>
      <c r="H44" s="520"/>
      <c r="I44" s="520"/>
      <c r="J44" s="521"/>
      <c r="K44" s="520">
        <f>入力ｼｰﾄ!K122</f>
        <v>0</v>
      </c>
      <c r="L44" s="520"/>
      <c r="M44" s="520"/>
      <c r="N44" s="525"/>
      <c r="O44" s="565"/>
      <c r="P44" s="648"/>
      <c r="Q44" s="565"/>
      <c r="R44" s="648"/>
      <c r="S44" s="672"/>
      <c r="T44" s="673"/>
      <c r="U44" s="673"/>
      <c r="V44" s="673"/>
      <c r="W44" s="673"/>
      <c r="X44" s="674"/>
      <c r="Y44" s="654"/>
      <c r="Z44" s="655"/>
      <c r="AA44" s="655"/>
      <c r="AB44" s="655"/>
      <c r="AC44" s="656"/>
      <c r="AD44" s="519"/>
      <c r="AE44" s="520"/>
      <c r="AF44" s="525"/>
      <c r="AG44" s="519"/>
      <c r="AH44" s="520"/>
      <c r="AI44" s="664"/>
    </row>
    <row r="45" spans="2:35" ht="14.25" thickBot="1">
      <c r="B45" s="2"/>
      <c r="C45" s="668"/>
      <c r="D45" s="602"/>
      <c r="E45" s="602"/>
      <c r="F45" s="650"/>
      <c r="G45" s="522"/>
      <c r="H45" s="523"/>
      <c r="I45" s="523"/>
      <c r="J45" s="524"/>
      <c r="K45" s="523"/>
      <c r="L45" s="523"/>
      <c r="M45" s="523"/>
      <c r="N45" s="526"/>
      <c r="O45" s="649"/>
      <c r="P45" s="650"/>
      <c r="Q45" s="649"/>
      <c r="R45" s="650"/>
      <c r="S45" s="675"/>
      <c r="T45" s="676"/>
      <c r="U45" s="676"/>
      <c r="V45" s="676"/>
      <c r="W45" s="676"/>
      <c r="X45" s="677"/>
      <c r="Y45" s="657"/>
      <c r="Z45" s="658"/>
      <c r="AA45" s="658"/>
      <c r="AB45" s="658"/>
      <c r="AC45" s="659"/>
      <c r="AD45" s="522"/>
      <c r="AE45" s="523"/>
      <c r="AF45" s="526"/>
      <c r="AG45" s="522"/>
      <c r="AH45" s="523"/>
      <c r="AI45" s="665"/>
    </row>
    <row r="46" spans="2:35">
      <c r="B46" s="2"/>
      <c r="C46" s="666">
        <f>入力ｼｰﾄ!C124</f>
        <v>0</v>
      </c>
      <c r="D46" s="548"/>
      <c r="E46" s="548"/>
      <c r="F46" s="549"/>
      <c r="G46" s="527">
        <f>入力ｼｰﾄ!G124</f>
        <v>0</v>
      </c>
      <c r="H46" s="528"/>
      <c r="I46" s="528"/>
      <c r="J46" s="529"/>
      <c r="K46" s="528">
        <f>入力ｼｰﾄ!K124</f>
        <v>0</v>
      </c>
      <c r="L46" s="528"/>
      <c r="M46" s="528"/>
      <c r="N46" s="530"/>
      <c r="O46" s="607">
        <f>入力ｼｰﾄ!O124</f>
        <v>0</v>
      </c>
      <c r="P46" s="549"/>
      <c r="Q46" s="607">
        <f>入力ｼｰﾄ!Q124</f>
        <v>0</v>
      </c>
      <c r="R46" s="549"/>
      <c r="S46" s="669" t="str">
        <f>IF(入力ｼｰﾄ!S124="","",入力ｼｰﾄ!S124)</f>
        <v/>
      </c>
      <c r="T46" s="670"/>
      <c r="U46" s="670"/>
      <c r="V46" s="670"/>
      <c r="W46" s="670"/>
      <c r="X46" s="671"/>
      <c r="Y46" s="651">
        <f>入力ｼｰﾄ!Y124</f>
        <v>0</v>
      </c>
      <c r="Z46" s="652"/>
      <c r="AA46" s="652"/>
      <c r="AB46" s="652"/>
      <c r="AC46" s="653"/>
      <c r="AD46" s="660">
        <f>入力ｼｰﾄ!AD124</f>
        <v>0</v>
      </c>
      <c r="AE46" s="661"/>
      <c r="AF46" s="662"/>
      <c r="AG46" s="660">
        <f>入力ｼｰﾄ!AG124</f>
        <v>0</v>
      </c>
      <c r="AH46" s="661"/>
      <c r="AI46" s="663"/>
    </row>
    <row r="47" spans="2:35">
      <c r="B47" s="2"/>
      <c r="C47" s="667"/>
      <c r="D47" s="550"/>
      <c r="E47" s="550"/>
      <c r="F47" s="648"/>
      <c r="G47" s="519">
        <f>入力ｼｰﾄ!G125</f>
        <v>0</v>
      </c>
      <c r="H47" s="520"/>
      <c r="I47" s="520"/>
      <c r="J47" s="521"/>
      <c r="K47" s="520">
        <f>入力ｼｰﾄ!K125</f>
        <v>0</v>
      </c>
      <c r="L47" s="520"/>
      <c r="M47" s="520"/>
      <c r="N47" s="525"/>
      <c r="O47" s="565"/>
      <c r="P47" s="648"/>
      <c r="Q47" s="565"/>
      <c r="R47" s="648"/>
      <c r="S47" s="672"/>
      <c r="T47" s="673"/>
      <c r="U47" s="673"/>
      <c r="V47" s="673"/>
      <c r="W47" s="673"/>
      <c r="X47" s="674"/>
      <c r="Y47" s="654"/>
      <c r="Z47" s="655"/>
      <c r="AA47" s="655"/>
      <c r="AB47" s="655"/>
      <c r="AC47" s="656"/>
      <c r="AD47" s="519"/>
      <c r="AE47" s="520"/>
      <c r="AF47" s="525"/>
      <c r="AG47" s="519"/>
      <c r="AH47" s="520"/>
      <c r="AI47" s="664"/>
    </row>
    <row r="48" spans="2:35" ht="14.25" thickBot="1">
      <c r="B48" s="2"/>
      <c r="C48" s="668"/>
      <c r="D48" s="602"/>
      <c r="E48" s="602"/>
      <c r="F48" s="650"/>
      <c r="G48" s="522"/>
      <c r="H48" s="523"/>
      <c r="I48" s="523"/>
      <c r="J48" s="524"/>
      <c r="K48" s="523"/>
      <c r="L48" s="523"/>
      <c r="M48" s="523"/>
      <c r="N48" s="526"/>
      <c r="O48" s="649"/>
      <c r="P48" s="650"/>
      <c r="Q48" s="649"/>
      <c r="R48" s="650"/>
      <c r="S48" s="675"/>
      <c r="T48" s="676"/>
      <c r="U48" s="676"/>
      <c r="V48" s="676"/>
      <c r="W48" s="676"/>
      <c r="X48" s="677"/>
      <c r="Y48" s="657"/>
      <c r="Z48" s="658"/>
      <c r="AA48" s="658"/>
      <c r="AB48" s="658"/>
      <c r="AC48" s="659"/>
      <c r="AD48" s="522"/>
      <c r="AE48" s="523"/>
      <c r="AF48" s="526"/>
      <c r="AG48" s="522"/>
      <c r="AH48" s="523"/>
      <c r="AI48" s="665"/>
    </row>
    <row r="49" spans="3:35">
      <c r="AB49" s="1" t="s">
        <v>119</v>
      </c>
    </row>
    <row r="51" spans="3:35" ht="13.5" customHeight="1">
      <c r="C51" s="423" t="s">
        <v>120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</row>
    <row r="52" spans="3:35"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</row>
    <row r="53" spans="3:35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</row>
    <row r="54" spans="3:35">
      <c r="C54" s="415" t="s">
        <v>121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</row>
    <row r="56" spans="3:35">
      <c r="D56" s="415" t="s">
        <v>122</v>
      </c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</row>
    <row r="58" spans="3:35">
      <c r="E58" s="203"/>
      <c r="F58" s="518" t="str">
        <f>入力ｼｰﾄ!F57</f>
        <v>２０１９</v>
      </c>
      <c r="G58" s="518"/>
      <c r="H58" s="518"/>
      <c r="I58" s="148" t="s">
        <v>123</v>
      </c>
      <c r="J58" s="518">
        <f>入力ｼｰﾄ!J57</f>
        <v>0</v>
      </c>
      <c r="K58" s="518"/>
      <c r="L58" s="148" t="s">
        <v>124</v>
      </c>
      <c r="M58" s="518">
        <f>入力ｼｰﾄ!M57</f>
        <v>0</v>
      </c>
      <c r="N58" s="518"/>
      <c r="O58" s="148" t="s">
        <v>125</v>
      </c>
      <c r="P58" s="148"/>
      <c r="Q58" s="148"/>
      <c r="R58" s="148"/>
      <c r="S58" s="148"/>
    </row>
    <row r="60" spans="3:35">
      <c r="O60" s="416" t="s">
        <v>20</v>
      </c>
      <c r="P60" s="416"/>
      <c r="Q60" s="416"/>
      <c r="R60" s="416"/>
      <c r="S60" s="546">
        <f>入力ｼｰﾄ!S59</f>
        <v>0</v>
      </c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</row>
    <row r="62" spans="3:35">
      <c r="O62" s="416" t="s">
        <v>126</v>
      </c>
      <c r="P62" s="416"/>
      <c r="Q62" s="416"/>
      <c r="R62" s="416"/>
      <c r="T62" s="615">
        <f>入力ｼｰﾄ!T61</f>
        <v>0</v>
      </c>
      <c r="U62" s="615"/>
      <c r="V62" s="615"/>
      <c r="W62" s="615"/>
      <c r="X62" s="615"/>
      <c r="Y62" s="615"/>
      <c r="Z62" s="615"/>
      <c r="AA62" s="615"/>
      <c r="AB62" s="615"/>
      <c r="AC62" s="615"/>
      <c r="AD62" s="615"/>
      <c r="AE62" s="615"/>
      <c r="AF62" s="148" t="s">
        <v>127</v>
      </c>
      <c r="AG62" s="148"/>
      <c r="AH62" s="148"/>
    </row>
    <row r="70" ht="27" customHeight="1"/>
  </sheetData>
  <sheetProtection sheet="1" objects="1" scenarios="1" selectLockedCells="1"/>
  <mergeCells count="140">
    <mergeCell ref="C6:J6"/>
    <mergeCell ref="K6:N6"/>
    <mergeCell ref="O6:AB7"/>
    <mergeCell ref="AC6:AI7"/>
    <mergeCell ref="C7:J7"/>
    <mergeCell ref="K7:N7"/>
    <mergeCell ref="R2:AI2"/>
    <mergeCell ref="O3:S3"/>
    <mergeCell ref="T3:Z3"/>
    <mergeCell ref="H4:AD4"/>
    <mergeCell ref="K2:N2"/>
    <mergeCell ref="C8:H8"/>
    <mergeCell ref="I8:J8"/>
    <mergeCell ref="K8:N8"/>
    <mergeCell ref="P8:AB8"/>
    <mergeCell ref="AC8:AI10"/>
    <mergeCell ref="C9:H10"/>
    <mergeCell ref="I9:J10"/>
    <mergeCell ref="K9:N10"/>
    <mergeCell ref="O9:AB10"/>
    <mergeCell ref="C13:G15"/>
    <mergeCell ref="H13:J15"/>
    <mergeCell ref="K13:N15"/>
    <mergeCell ref="O13:V13"/>
    <mergeCell ref="W13:AB13"/>
    <mergeCell ref="AC13:AI13"/>
    <mergeCell ref="O14:V15"/>
    <mergeCell ref="W14:AB15"/>
    <mergeCell ref="AC14:AI15"/>
    <mergeCell ref="C31:F33"/>
    <mergeCell ref="G31:J31"/>
    <mergeCell ref="K31:N31"/>
    <mergeCell ref="O31:P33"/>
    <mergeCell ref="Q31:R33"/>
    <mergeCell ref="S31:X33"/>
    <mergeCell ref="Y31:AC33"/>
    <mergeCell ref="C16:J17"/>
    <mergeCell ref="K16:Q17"/>
    <mergeCell ref="R16:AI17"/>
    <mergeCell ref="C20:H22"/>
    <mergeCell ref="I20:N22"/>
    <mergeCell ref="O20:R22"/>
    <mergeCell ref="S20:V20"/>
    <mergeCell ref="W20:AA20"/>
    <mergeCell ref="AB20:AF20"/>
    <mergeCell ref="AG20:AI20"/>
    <mergeCell ref="S21:V22"/>
    <mergeCell ref="W21:AA22"/>
    <mergeCell ref="AB21:AF22"/>
    <mergeCell ref="AG21:AI22"/>
    <mergeCell ref="AD25:AF27"/>
    <mergeCell ref="AG25:AI27"/>
    <mergeCell ref="G26:J27"/>
    <mergeCell ref="C28:F30"/>
    <mergeCell ref="G28:J28"/>
    <mergeCell ref="K28:N28"/>
    <mergeCell ref="O28:P30"/>
    <mergeCell ref="Q28:R30"/>
    <mergeCell ref="S28:X30"/>
    <mergeCell ref="C25:F27"/>
    <mergeCell ref="G25:N25"/>
    <mergeCell ref="O25:P27"/>
    <mergeCell ref="Q25:R27"/>
    <mergeCell ref="S25:X27"/>
    <mergeCell ref="Y25:AC27"/>
    <mergeCell ref="AD31:AF33"/>
    <mergeCell ref="AG31:AI33"/>
    <mergeCell ref="G32:J33"/>
    <mergeCell ref="K32:N33"/>
    <mergeCell ref="Y28:AC30"/>
    <mergeCell ref="AD28:AF30"/>
    <mergeCell ref="AG28:AI30"/>
    <mergeCell ref="G29:J30"/>
    <mergeCell ref="K29:N30"/>
    <mergeCell ref="K26:N27"/>
    <mergeCell ref="C37:F39"/>
    <mergeCell ref="G37:J37"/>
    <mergeCell ref="K37:N37"/>
    <mergeCell ref="O37:P39"/>
    <mergeCell ref="Q37:R39"/>
    <mergeCell ref="C34:F36"/>
    <mergeCell ref="G34:J34"/>
    <mergeCell ref="K34:N34"/>
    <mergeCell ref="O34:P36"/>
    <mergeCell ref="Q34:R36"/>
    <mergeCell ref="S37:X39"/>
    <mergeCell ref="Y37:AC39"/>
    <mergeCell ref="AD37:AF39"/>
    <mergeCell ref="AG37:AI39"/>
    <mergeCell ref="G38:J39"/>
    <mergeCell ref="K38:N39"/>
    <mergeCell ref="Y34:AC36"/>
    <mergeCell ref="AD34:AF36"/>
    <mergeCell ref="AG34:AI36"/>
    <mergeCell ref="G35:J36"/>
    <mergeCell ref="K35:N36"/>
    <mergeCell ref="S34:X36"/>
    <mergeCell ref="C43:F45"/>
    <mergeCell ref="G43:J43"/>
    <mergeCell ref="K43:N43"/>
    <mergeCell ref="O43:P45"/>
    <mergeCell ref="Q43:R45"/>
    <mergeCell ref="C40:F42"/>
    <mergeCell ref="G40:J40"/>
    <mergeCell ref="K40:N40"/>
    <mergeCell ref="O40:P42"/>
    <mergeCell ref="Q40:R42"/>
    <mergeCell ref="S43:X45"/>
    <mergeCell ref="Y43:AC45"/>
    <mergeCell ref="AD43:AF45"/>
    <mergeCell ref="AG43:AI45"/>
    <mergeCell ref="G44:J45"/>
    <mergeCell ref="K44:N45"/>
    <mergeCell ref="Y40:AC42"/>
    <mergeCell ref="AD40:AF42"/>
    <mergeCell ref="AG40:AI42"/>
    <mergeCell ref="G41:J42"/>
    <mergeCell ref="K41:N42"/>
    <mergeCell ref="S40:X42"/>
    <mergeCell ref="Y46:AC48"/>
    <mergeCell ref="AD46:AF48"/>
    <mergeCell ref="AG46:AI48"/>
    <mergeCell ref="G47:J48"/>
    <mergeCell ref="K47:N48"/>
    <mergeCell ref="C51:AI52"/>
    <mergeCell ref="C46:F48"/>
    <mergeCell ref="G46:J46"/>
    <mergeCell ref="K46:N46"/>
    <mergeCell ref="O46:P48"/>
    <mergeCell ref="Q46:R48"/>
    <mergeCell ref="S46:X48"/>
    <mergeCell ref="O60:R60"/>
    <mergeCell ref="S60:AI60"/>
    <mergeCell ref="O62:R62"/>
    <mergeCell ref="T62:AE62"/>
    <mergeCell ref="C54:AI54"/>
    <mergeCell ref="D56:AG56"/>
    <mergeCell ref="J58:K58"/>
    <mergeCell ref="M58:N58"/>
    <mergeCell ref="F58:H58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B2:AM70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152"/>
      <c r="I2" s="3"/>
      <c r="J2" s="3" t="s">
        <v>177</v>
      </c>
      <c r="K2" s="641" t="str">
        <f>入力ｼｰﾄ!O3</f>
        <v>２０１９</v>
      </c>
      <c r="L2" s="641"/>
      <c r="M2" s="641"/>
      <c r="N2" s="641"/>
      <c r="O2" s="152" t="s">
        <v>123</v>
      </c>
      <c r="P2" s="152" t="s">
        <v>178</v>
      </c>
      <c r="Q2" s="3"/>
      <c r="R2" s="547">
        <f>入力ｼｰﾄ!$S$3</f>
        <v>0</v>
      </c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</row>
    <row r="3" spans="3:39" ht="14.25">
      <c r="H3" s="4"/>
      <c r="I3" s="3"/>
      <c r="J3" s="3"/>
      <c r="K3" s="3"/>
      <c r="L3" s="3"/>
      <c r="M3" s="3"/>
      <c r="N3" s="3"/>
      <c r="O3" s="597">
        <f>入力ｼｰﾄ!AF3</f>
        <v>0</v>
      </c>
      <c r="P3" s="598"/>
      <c r="Q3" s="598"/>
      <c r="R3" s="598"/>
      <c r="S3" s="598"/>
      <c r="T3" s="571" t="s">
        <v>179</v>
      </c>
      <c r="U3" s="572"/>
      <c r="V3" s="572"/>
      <c r="W3" s="572"/>
      <c r="X3" s="572"/>
      <c r="Y3" s="572"/>
      <c r="Z3" s="572"/>
      <c r="AA3" s="3"/>
      <c r="AB3" s="3"/>
      <c r="AC3" s="3"/>
      <c r="AD3" s="3"/>
    </row>
    <row r="4" spans="3:39" ht="18.75">
      <c r="H4" s="552" t="s">
        <v>182</v>
      </c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</row>
    <row r="5" spans="3:39" ht="14.25" customHeight="1" thickBot="1">
      <c r="H5" s="152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3:39">
      <c r="C6" s="554" t="s">
        <v>16</v>
      </c>
      <c r="D6" s="555"/>
      <c r="E6" s="555"/>
      <c r="F6" s="555"/>
      <c r="G6" s="555"/>
      <c r="H6" s="555"/>
      <c r="I6" s="555"/>
      <c r="J6" s="556"/>
      <c r="K6" s="616" t="s">
        <v>16</v>
      </c>
      <c r="L6" s="617"/>
      <c r="M6" s="617"/>
      <c r="N6" s="618"/>
      <c r="O6" s="619" t="s">
        <v>17</v>
      </c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555" t="s">
        <v>18</v>
      </c>
      <c r="AD6" s="555"/>
      <c r="AE6" s="555"/>
      <c r="AF6" s="555"/>
      <c r="AG6" s="555"/>
      <c r="AH6" s="555"/>
      <c r="AI6" s="621"/>
    </row>
    <row r="7" spans="3:39">
      <c r="C7" s="557" t="s">
        <v>20</v>
      </c>
      <c r="D7" s="558"/>
      <c r="E7" s="558"/>
      <c r="F7" s="558"/>
      <c r="G7" s="558"/>
      <c r="H7" s="558"/>
      <c r="I7" s="558"/>
      <c r="J7" s="559"/>
      <c r="K7" s="624" t="s">
        <v>21</v>
      </c>
      <c r="L7" s="625"/>
      <c r="M7" s="625"/>
      <c r="N7" s="626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2"/>
      <c r="AD7" s="622"/>
      <c r="AE7" s="622"/>
      <c r="AF7" s="622"/>
      <c r="AG7" s="622"/>
      <c r="AH7" s="622"/>
      <c r="AI7" s="623"/>
    </row>
    <row r="8" spans="3:39">
      <c r="C8" s="575">
        <f>入力ｼｰﾄ!C8</f>
        <v>0</v>
      </c>
      <c r="D8" s="576"/>
      <c r="E8" s="576"/>
      <c r="F8" s="576"/>
      <c r="G8" s="576"/>
      <c r="H8" s="577"/>
      <c r="I8" s="584" t="s">
        <v>23</v>
      </c>
      <c r="J8" s="585"/>
      <c r="K8" s="627">
        <f>入力ｼｰﾄ!K8</f>
        <v>0</v>
      </c>
      <c r="L8" s="576"/>
      <c r="M8" s="576"/>
      <c r="N8" s="628"/>
      <c r="O8" s="136" t="s">
        <v>24</v>
      </c>
      <c r="P8" s="629">
        <f>入力ｼｰﾄ!P8</f>
        <v>0</v>
      </c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1">
        <f>入力ｼｰﾄ!AC8</f>
        <v>0</v>
      </c>
      <c r="AD8" s="631"/>
      <c r="AE8" s="631"/>
      <c r="AF8" s="631"/>
      <c r="AG8" s="631"/>
      <c r="AH8" s="631"/>
      <c r="AI8" s="632"/>
    </row>
    <row r="9" spans="3:39">
      <c r="C9" s="578">
        <f>入力ｼｰﾄ!C9</f>
        <v>0</v>
      </c>
      <c r="D9" s="579"/>
      <c r="E9" s="579"/>
      <c r="F9" s="579"/>
      <c r="G9" s="579"/>
      <c r="H9" s="580"/>
      <c r="I9" s="593" t="s">
        <v>26</v>
      </c>
      <c r="J9" s="594"/>
      <c r="K9" s="637">
        <f>入力ｼｰﾄ!K9</f>
        <v>0</v>
      </c>
      <c r="L9" s="637"/>
      <c r="M9" s="637"/>
      <c r="N9" s="637"/>
      <c r="O9" s="639">
        <f>入力ｼｰﾄ!O9</f>
        <v>0</v>
      </c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3"/>
      <c r="AD9" s="633"/>
      <c r="AE9" s="633"/>
      <c r="AF9" s="633"/>
      <c r="AG9" s="633"/>
      <c r="AH9" s="633"/>
      <c r="AI9" s="634"/>
    </row>
    <row r="10" spans="3:39" ht="14.25" thickBot="1">
      <c r="C10" s="581"/>
      <c r="D10" s="582"/>
      <c r="E10" s="582"/>
      <c r="F10" s="582"/>
      <c r="G10" s="582"/>
      <c r="H10" s="583"/>
      <c r="I10" s="595"/>
      <c r="J10" s="596"/>
      <c r="K10" s="638"/>
      <c r="L10" s="638"/>
      <c r="M10" s="638"/>
      <c r="N10" s="638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35"/>
      <c r="AD10" s="635"/>
      <c r="AE10" s="635"/>
      <c r="AF10" s="635"/>
      <c r="AG10" s="635"/>
      <c r="AH10" s="635"/>
      <c r="AI10" s="636"/>
    </row>
    <row r="12" spans="3:39" ht="14.25" thickBot="1"/>
    <row r="13" spans="3:39">
      <c r="C13" s="358" t="s">
        <v>32</v>
      </c>
      <c r="D13" s="331"/>
      <c r="E13" s="331"/>
      <c r="F13" s="331"/>
      <c r="G13" s="359"/>
      <c r="H13" s="331" t="s">
        <v>33</v>
      </c>
      <c r="I13" s="331"/>
      <c r="J13" s="359"/>
      <c r="K13" s="548">
        <f>入力ｼｰﾄ!$K$13</f>
        <v>0</v>
      </c>
      <c r="L13" s="548"/>
      <c r="M13" s="548"/>
      <c r="N13" s="549"/>
      <c r="O13" s="560" t="s">
        <v>16</v>
      </c>
      <c r="P13" s="331"/>
      <c r="Q13" s="331"/>
      <c r="R13" s="331"/>
      <c r="S13" s="331"/>
      <c r="T13" s="331"/>
      <c r="U13" s="331"/>
      <c r="V13" s="561"/>
      <c r="W13" s="591" t="str">
        <f>入力ｼｰﾄ!W13</f>
        <v>みょうじ監督</v>
      </c>
      <c r="X13" s="573"/>
      <c r="Y13" s="573"/>
      <c r="Z13" s="573"/>
      <c r="AA13" s="573"/>
      <c r="AB13" s="592"/>
      <c r="AC13" s="573" t="str">
        <f>入力ｼｰﾄ!AC13</f>
        <v>なまえ監督</v>
      </c>
      <c r="AD13" s="573"/>
      <c r="AE13" s="573"/>
      <c r="AF13" s="573"/>
      <c r="AG13" s="573"/>
      <c r="AH13" s="573"/>
      <c r="AI13" s="574"/>
    </row>
    <row r="14" spans="3:39">
      <c r="C14" s="394"/>
      <c r="D14" s="379"/>
      <c r="E14" s="379"/>
      <c r="F14" s="379"/>
      <c r="G14" s="393"/>
      <c r="H14" s="379"/>
      <c r="I14" s="379"/>
      <c r="J14" s="393"/>
      <c r="K14" s="550"/>
      <c r="L14" s="550"/>
      <c r="M14" s="550"/>
      <c r="N14" s="550"/>
      <c r="O14" s="562" t="s">
        <v>38</v>
      </c>
      <c r="P14" s="563"/>
      <c r="Q14" s="563"/>
      <c r="R14" s="563"/>
      <c r="S14" s="563"/>
      <c r="T14" s="563"/>
      <c r="U14" s="563"/>
      <c r="V14" s="564"/>
      <c r="W14" s="565">
        <f>入力ｼｰﾄ!W14</f>
        <v>0</v>
      </c>
      <c r="X14" s="550"/>
      <c r="Y14" s="550"/>
      <c r="Z14" s="550"/>
      <c r="AA14" s="550"/>
      <c r="AB14" s="566"/>
      <c r="AC14" s="518">
        <f>入力ｼｰﾄ!AC14</f>
        <v>0</v>
      </c>
      <c r="AD14" s="518"/>
      <c r="AE14" s="518"/>
      <c r="AF14" s="518"/>
      <c r="AG14" s="518"/>
      <c r="AH14" s="518"/>
      <c r="AI14" s="569"/>
    </row>
    <row r="15" spans="3:39">
      <c r="C15" s="435"/>
      <c r="D15" s="333"/>
      <c r="E15" s="333"/>
      <c r="F15" s="333"/>
      <c r="G15" s="436"/>
      <c r="H15" s="333"/>
      <c r="I15" s="333"/>
      <c r="J15" s="436"/>
      <c r="K15" s="551"/>
      <c r="L15" s="551"/>
      <c r="M15" s="551"/>
      <c r="N15" s="551"/>
      <c r="O15" s="303"/>
      <c r="P15" s="333"/>
      <c r="Q15" s="333"/>
      <c r="R15" s="333"/>
      <c r="S15" s="333"/>
      <c r="T15" s="333"/>
      <c r="U15" s="333"/>
      <c r="V15" s="381"/>
      <c r="W15" s="567"/>
      <c r="X15" s="551"/>
      <c r="Y15" s="551"/>
      <c r="Z15" s="551"/>
      <c r="AA15" s="551"/>
      <c r="AB15" s="568"/>
      <c r="AC15" s="551"/>
      <c r="AD15" s="551"/>
      <c r="AE15" s="551"/>
      <c r="AF15" s="551"/>
      <c r="AG15" s="551"/>
      <c r="AH15" s="551"/>
      <c r="AI15" s="570"/>
    </row>
    <row r="16" spans="3:39">
      <c r="C16" s="386" t="s">
        <v>43</v>
      </c>
      <c r="D16" s="387"/>
      <c r="E16" s="387"/>
      <c r="F16" s="387"/>
      <c r="G16" s="387"/>
      <c r="H16" s="387"/>
      <c r="I16" s="387"/>
      <c r="J16" s="388"/>
      <c r="K16" s="391" t="s">
        <v>44</v>
      </c>
      <c r="L16" s="387"/>
      <c r="M16" s="387"/>
      <c r="N16" s="387"/>
      <c r="O16" s="379"/>
      <c r="P16" s="379"/>
      <c r="Q16" s="599"/>
      <c r="R16" s="550">
        <f>入力ｼｰﾄ!R16</f>
        <v>0</v>
      </c>
      <c r="S16" s="550"/>
      <c r="T16" s="550"/>
      <c r="U16" s="550"/>
      <c r="V16" s="55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1"/>
    </row>
    <row r="17" spans="2:35" ht="14.25" thickBot="1">
      <c r="C17" s="389"/>
      <c r="D17" s="390"/>
      <c r="E17" s="390"/>
      <c r="F17" s="390"/>
      <c r="G17" s="390"/>
      <c r="H17" s="390"/>
      <c r="I17" s="390"/>
      <c r="J17" s="233"/>
      <c r="K17" s="392"/>
      <c r="L17" s="390"/>
      <c r="M17" s="390"/>
      <c r="N17" s="390"/>
      <c r="O17" s="390"/>
      <c r="P17" s="390"/>
      <c r="Q17" s="587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3"/>
    </row>
    <row r="19" spans="2:35" ht="14.25" thickBot="1"/>
    <row r="20" spans="2:35">
      <c r="C20" s="254" t="s">
        <v>51</v>
      </c>
      <c r="D20" s="237"/>
      <c r="E20" s="237"/>
      <c r="F20" s="237"/>
      <c r="G20" s="237"/>
      <c r="H20" s="255"/>
      <c r="I20" s="607">
        <f>入力ｼｰﾄ!I20</f>
        <v>0</v>
      </c>
      <c r="J20" s="608"/>
      <c r="K20" s="608"/>
      <c r="L20" s="608"/>
      <c r="M20" s="608"/>
      <c r="N20" s="609"/>
      <c r="O20" s="236" t="s">
        <v>53</v>
      </c>
      <c r="P20" s="237"/>
      <c r="Q20" s="237"/>
      <c r="R20" s="255"/>
      <c r="S20" s="588" t="s">
        <v>16</v>
      </c>
      <c r="T20" s="589"/>
      <c r="U20" s="589"/>
      <c r="V20" s="589"/>
      <c r="W20" s="527">
        <f>入力ｼｰﾄ!W20</f>
        <v>0</v>
      </c>
      <c r="X20" s="528"/>
      <c r="Y20" s="528"/>
      <c r="Z20" s="528"/>
      <c r="AA20" s="529"/>
      <c r="AB20" s="528">
        <f>入力ｼｰﾄ!AB20</f>
        <v>0</v>
      </c>
      <c r="AC20" s="528"/>
      <c r="AD20" s="528"/>
      <c r="AE20" s="528"/>
      <c r="AF20" s="530"/>
      <c r="AG20" s="279" t="s">
        <v>54</v>
      </c>
      <c r="AH20" s="279"/>
      <c r="AI20" s="280"/>
    </row>
    <row r="21" spans="2:35">
      <c r="C21" s="256"/>
      <c r="D21" s="240"/>
      <c r="E21" s="240"/>
      <c r="F21" s="240"/>
      <c r="G21" s="240"/>
      <c r="H21" s="257"/>
      <c r="I21" s="610"/>
      <c r="J21" s="598"/>
      <c r="K21" s="598"/>
      <c r="L21" s="598"/>
      <c r="M21" s="598"/>
      <c r="N21" s="611"/>
      <c r="O21" s="239"/>
      <c r="P21" s="240"/>
      <c r="Q21" s="240"/>
      <c r="R21" s="257"/>
      <c r="S21" s="239" t="s">
        <v>56</v>
      </c>
      <c r="T21" s="240"/>
      <c r="U21" s="240"/>
      <c r="V21" s="240"/>
      <c r="W21" s="519">
        <f>入力ｼｰﾄ!W21</f>
        <v>0</v>
      </c>
      <c r="X21" s="520"/>
      <c r="Y21" s="520"/>
      <c r="Z21" s="520"/>
      <c r="AA21" s="521"/>
      <c r="AB21" s="520">
        <f>入力ｼｰﾄ!AB21</f>
        <v>0</v>
      </c>
      <c r="AC21" s="520"/>
      <c r="AD21" s="520"/>
      <c r="AE21" s="520"/>
      <c r="AF21" s="520"/>
      <c r="AG21" s="533">
        <f>入力ｼｰﾄ!AG21</f>
        <v>0</v>
      </c>
      <c r="AH21" s="533"/>
      <c r="AI21" s="534"/>
    </row>
    <row r="22" spans="2:35" ht="14.25" thickBot="1">
      <c r="C22" s="258"/>
      <c r="D22" s="243"/>
      <c r="E22" s="243"/>
      <c r="F22" s="243"/>
      <c r="G22" s="243"/>
      <c r="H22" s="259"/>
      <c r="I22" s="612"/>
      <c r="J22" s="613"/>
      <c r="K22" s="613"/>
      <c r="L22" s="613"/>
      <c r="M22" s="613"/>
      <c r="N22" s="614"/>
      <c r="O22" s="242"/>
      <c r="P22" s="243"/>
      <c r="Q22" s="243"/>
      <c r="R22" s="259"/>
      <c r="S22" s="242"/>
      <c r="T22" s="243"/>
      <c r="U22" s="243"/>
      <c r="V22" s="243"/>
      <c r="W22" s="522"/>
      <c r="X22" s="523"/>
      <c r="Y22" s="523"/>
      <c r="Z22" s="523"/>
      <c r="AA22" s="524"/>
      <c r="AB22" s="523"/>
      <c r="AC22" s="523"/>
      <c r="AD22" s="523"/>
      <c r="AE22" s="523"/>
      <c r="AF22" s="523"/>
      <c r="AG22" s="535"/>
      <c r="AH22" s="535"/>
      <c r="AI22" s="536"/>
    </row>
    <row r="24" spans="2:35" ht="14.25" thickBot="1">
      <c r="C24" s="147"/>
      <c r="D24" s="147"/>
      <c r="E24" s="147"/>
      <c r="F24" s="147"/>
      <c r="G24" s="147"/>
      <c r="H24" s="147"/>
      <c r="I24" s="147"/>
      <c r="J24" s="147"/>
      <c r="K24" s="134"/>
      <c r="L24" s="134"/>
      <c r="M24" s="134"/>
      <c r="N24" s="134"/>
      <c r="O24" s="134"/>
      <c r="P24" s="134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2:35">
      <c r="C25" s="358" t="s">
        <v>142</v>
      </c>
      <c r="D25" s="331"/>
      <c r="E25" s="331"/>
      <c r="F25" s="359"/>
      <c r="G25" s="604" t="s">
        <v>68</v>
      </c>
      <c r="H25" s="605"/>
      <c r="I25" s="605"/>
      <c r="J25" s="605"/>
      <c r="K25" s="605"/>
      <c r="L25" s="605"/>
      <c r="M25" s="605"/>
      <c r="N25" s="606"/>
      <c r="O25" s="560" t="s">
        <v>69</v>
      </c>
      <c r="P25" s="359"/>
      <c r="Q25" s="560" t="s">
        <v>70</v>
      </c>
      <c r="R25" s="359"/>
      <c r="S25" s="560" t="s">
        <v>71</v>
      </c>
      <c r="T25" s="331"/>
      <c r="U25" s="331"/>
      <c r="V25" s="331"/>
      <c r="W25" s="331"/>
      <c r="X25" s="359"/>
      <c r="Y25" s="687" t="s">
        <v>72</v>
      </c>
      <c r="Z25" s="688"/>
      <c r="AA25" s="688"/>
      <c r="AB25" s="688"/>
      <c r="AC25" s="689"/>
      <c r="AD25" s="236" t="s">
        <v>73</v>
      </c>
      <c r="AE25" s="237"/>
      <c r="AF25" s="255"/>
      <c r="AG25" s="236" t="s">
        <v>74</v>
      </c>
      <c r="AH25" s="237"/>
      <c r="AI25" s="238"/>
    </row>
    <row r="26" spans="2:35" ht="13.5" customHeight="1">
      <c r="C26" s="394"/>
      <c r="D26" s="379"/>
      <c r="E26" s="379"/>
      <c r="F26" s="393"/>
      <c r="G26" s="562" t="s">
        <v>75</v>
      </c>
      <c r="H26" s="563"/>
      <c r="I26" s="563"/>
      <c r="J26" s="586"/>
      <c r="K26" s="379" t="s">
        <v>76</v>
      </c>
      <c r="L26" s="379"/>
      <c r="M26" s="379"/>
      <c r="N26" s="393"/>
      <c r="O26" s="378"/>
      <c r="P26" s="393"/>
      <c r="Q26" s="378"/>
      <c r="R26" s="393"/>
      <c r="S26" s="378"/>
      <c r="T26" s="379"/>
      <c r="U26" s="379"/>
      <c r="V26" s="379"/>
      <c r="W26" s="379"/>
      <c r="X26" s="393"/>
      <c r="Y26" s="690"/>
      <c r="Z26" s="691"/>
      <c r="AA26" s="691"/>
      <c r="AB26" s="691"/>
      <c r="AC26" s="692"/>
      <c r="AD26" s="239"/>
      <c r="AE26" s="240"/>
      <c r="AF26" s="257"/>
      <c r="AG26" s="239"/>
      <c r="AH26" s="240"/>
      <c r="AI26" s="241"/>
    </row>
    <row r="27" spans="2:35" ht="14.25" thickBot="1">
      <c r="C27" s="389"/>
      <c r="D27" s="390"/>
      <c r="E27" s="390"/>
      <c r="F27" s="233"/>
      <c r="G27" s="392"/>
      <c r="H27" s="390"/>
      <c r="I27" s="390"/>
      <c r="J27" s="587"/>
      <c r="K27" s="390"/>
      <c r="L27" s="390"/>
      <c r="M27" s="390"/>
      <c r="N27" s="233"/>
      <c r="O27" s="392"/>
      <c r="P27" s="233"/>
      <c r="Q27" s="392"/>
      <c r="R27" s="233"/>
      <c r="S27" s="392"/>
      <c r="T27" s="390"/>
      <c r="U27" s="390"/>
      <c r="V27" s="390"/>
      <c r="W27" s="390"/>
      <c r="X27" s="233"/>
      <c r="Y27" s="693"/>
      <c r="Z27" s="694"/>
      <c r="AA27" s="694"/>
      <c r="AB27" s="694"/>
      <c r="AC27" s="695"/>
      <c r="AD27" s="242"/>
      <c r="AE27" s="243"/>
      <c r="AF27" s="259"/>
      <c r="AG27" s="242"/>
      <c r="AH27" s="243"/>
      <c r="AI27" s="244"/>
    </row>
    <row r="28" spans="2:35">
      <c r="B28" s="2"/>
      <c r="C28" s="666">
        <f>入力ｼｰﾄ!C127</f>
        <v>0</v>
      </c>
      <c r="D28" s="548"/>
      <c r="E28" s="548"/>
      <c r="F28" s="549"/>
      <c r="G28" s="527">
        <f>入力ｼｰﾄ!G127</f>
        <v>0</v>
      </c>
      <c r="H28" s="528"/>
      <c r="I28" s="528"/>
      <c r="J28" s="529"/>
      <c r="K28" s="528">
        <f>入力ｼｰﾄ!K127</f>
        <v>0</v>
      </c>
      <c r="L28" s="528"/>
      <c r="M28" s="528"/>
      <c r="N28" s="530"/>
      <c r="O28" s="607">
        <f>入力ｼｰﾄ!O127</f>
        <v>0</v>
      </c>
      <c r="P28" s="549"/>
      <c r="Q28" s="607">
        <f>入力ｼｰﾄ!Q127</f>
        <v>0</v>
      </c>
      <c r="R28" s="549"/>
      <c r="S28" s="669" t="str">
        <f>IF(入力ｼｰﾄ!S127="","",入力ｼｰﾄ!S127)</f>
        <v/>
      </c>
      <c r="T28" s="670"/>
      <c r="U28" s="670"/>
      <c r="V28" s="670"/>
      <c r="W28" s="670"/>
      <c r="X28" s="671"/>
      <c r="Y28" s="678">
        <f>入力ｼｰﾄ!Y127</f>
        <v>0</v>
      </c>
      <c r="Z28" s="679"/>
      <c r="AA28" s="679"/>
      <c r="AB28" s="679"/>
      <c r="AC28" s="680"/>
      <c r="AD28" s="660">
        <f>入力ｼｰﾄ!AD127</f>
        <v>0</v>
      </c>
      <c r="AE28" s="661"/>
      <c r="AF28" s="662"/>
      <c r="AG28" s="660">
        <f>入力ｼｰﾄ!AG127</f>
        <v>0</v>
      </c>
      <c r="AH28" s="661"/>
      <c r="AI28" s="663"/>
    </row>
    <row r="29" spans="2:35">
      <c r="B29" s="2"/>
      <c r="C29" s="667"/>
      <c r="D29" s="550"/>
      <c r="E29" s="550"/>
      <c r="F29" s="648"/>
      <c r="G29" s="519">
        <f>入力ｼｰﾄ!G128</f>
        <v>0</v>
      </c>
      <c r="H29" s="520"/>
      <c r="I29" s="520"/>
      <c r="J29" s="521"/>
      <c r="K29" s="520">
        <f>入力ｼｰﾄ!K128</f>
        <v>0</v>
      </c>
      <c r="L29" s="520"/>
      <c r="M29" s="520"/>
      <c r="N29" s="525"/>
      <c r="O29" s="565"/>
      <c r="P29" s="648"/>
      <c r="Q29" s="565"/>
      <c r="R29" s="648"/>
      <c r="S29" s="672"/>
      <c r="T29" s="673"/>
      <c r="U29" s="673"/>
      <c r="V29" s="673"/>
      <c r="W29" s="673"/>
      <c r="X29" s="674"/>
      <c r="Y29" s="681"/>
      <c r="Z29" s="682"/>
      <c r="AA29" s="682"/>
      <c r="AB29" s="682"/>
      <c r="AC29" s="683"/>
      <c r="AD29" s="519"/>
      <c r="AE29" s="520"/>
      <c r="AF29" s="525"/>
      <c r="AG29" s="519"/>
      <c r="AH29" s="520"/>
      <c r="AI29" s="664"/>
    </row>
    <row r="30" spans="2:35" ht="14.25" thickBot="1">
      <c r="B30" s="2"/>
      <c r="C30" s="668"/>
      <c r="D30" s="602"/>
      <c r="E30" s="602"/>
      <c r="F30" s="650"/>
      <c r="G30" s="522"/>
      <c r="H30" s="523"/>
      <c r="I30" s="523"/>
      <c r="J30" s="524"/>
      <c r="K30" s="523"/>
      <c r="L30" s="523"/>
      <c r="M30" s="523"/>
      <c r="N30" s="526"/>
      <c r="O30" s="649"/>
      <c r="P30" s="650"/>
      <c r="Q30" s="649"/>
      <c r="R30" s="650"/>
      <c r="S30" s="675"/>
      <c r="T30" s="676"/>
      <c r="U30" s="676"/>
      <c r="V30" s="676"/>
      <c r="W30" s="676"/>
      <c r="X30" s="677"/>
      <c r="Y30" s="684"/>
      <c r="Z30" s="685"/>
      <c r="AA30" s="685"/>
      <c r="AB30" s="685"/>
      <c r="AC30" s="686"/>
      <c r="AD30" s="522"/>
      <c r="AE30" s="523"/>
      <c r="AF30" s="526"/>
      <c r="AG30" s="522"/>
      <c r="AH30" s="523"/>
      <c r="AI30" s="665"/>
    </row>
    <row r="31" spans="2:35">
      <c r="C31" s="666">
        <f>入力ｼｰﾄ!C130</f>
        <v>0</v>
      </c>
      <c r="D31" s="548"/>
      <c r="E31" s="548"/>
      <c r="F31" s="549"/>
      <c r="G31" s="527">
        <f>入力ｼｰﾄ!G130</f>
        <v>0</v>
      </c>
      <c r="H31" s="528"/>
      <c r="I31" s="528"/>
      <c r="J31" s="529"/>
      <c r="K31" s="528">
        <f>入力ｼｰﾄ!K130</f>
        <v>0</v>
      </c>
      <c r="L31" s="528"/>
      <c r="M31" s="528"/>
      <c r="N31" s="530"/>
      <c r="O31" s="607">
        <f>入力ｼｰﾄ!O130</f>
        <v>0</v>
      </c>
      <c r="P31" s="549"/>
      <c r="Q31" s="607">
        <f>入力ｼｰﾄ!Q130</f>
        <v>0</v>
      </c>
      <c r="R31" s="549"/>
      <c r="S31" s="669" t="str">
        <f>IF(入力ｼｰﾄ!S130="","",入力ｼｰﾄ!S130)</f>
        <v/>
      </c>
      <c r="T31" s="670"/>
      <c r="U31" s="670"/>
      <c r="V31" s="670"/>
      <c r="W31" s="670"/>
      <c r="X31" s="671"/>
      <c r="Y31" s="651">
        <f>入力ｼｰﾄ!Y130</f>
        <v>0</v>
      </c>
      <c r="Z31" s="652"/>
      <c r="AA31" s="652"/>
      <c r="AB31" s="652"/>
      <c r="AC31" s="653"/>
      <c r="AD31" s="660">
        <f>入力ｼｰﾄ!AD130</f>
        <v>0</v>
      </c>
      <c r="AE31" s="661"/>
      <c r="AF31" s="662"/>
      <c r="AG31" s="660">
        <f>入力ｼｰﾄ!AG130</f>
        <v>0</v>
      </c>
      <c r="AH31" s="661"/>
      <c r="AI31" s="663"/>
    </row>
    <row r="32" spans="2:35">
      <c r="C32" s="667"/>
      <c r="D32" s="550"/>
      <c r="E32" s="550"/>
      <c r="F32" s="648"/>
      <c r="G32" s="519">
        <f>入力ｼｰﾄ!G131</f>
        <v>0</v>
      </c>
      <c r="H32" s="520"/>
      <c r="I32" s="520"/>
      <c r="J32" s="521"/>
      <c r="K32" s="520">
        <f>入力ｼｰﾄ!K131</f>
        <v>0</v>
      </c>
      <c r="L32" s="520"/>
      <c r="M32" s="520"/>
      <c r="N32" s="525"/>
      <c r="O32" s="565"/>
      <c r="P32" s="648"/>
      <c r="Q32" s="565"/>
      <c r="R32" s="648"/>
      <c r="S32" s="672"/>
      <c r="T32" s="673"/>
      <c r="U32" s="673"/>
      <c r="V32" s="673"/>
      <c r="W32" s="673"/>
      <c r="X32" s="674"/>
      <c r="Y32" s="654"/>
      <c r="Z32" s="655"/>
      <c r="AA32" s="655"/>
      <c r="AB32" s="655"/>
      <c r="AC32" s="656"/>
      <c r="AD32" s="519"/>
      <c r="AE32" s="520"/>
      <c r="AF32" s="525"/>
      <c r="AG32" s="519"/>
      <c r="AH32" s="520"/>
      <c r="AI32" s="664"/>
    </row>
    <row r="33" spans="2:35" ht="14.25" thickBot="1">
      <c r="C33" s="668"/>
      <c r="D33" s="602"/>
      <c r="E33" s="602"/>
      <c r="F33" s="650"/>
      <c r="G33" s="522"/>
      <c r="H33" s="523"/>
      <c r="I33" s="523"/>
      <c r="J33" s="524"/>
      <c r="K33" s="523"/>
      <c r="L33" s="523"/>
      <c r="M33" s="523"/>
      <c r="N33" s="526"/>
      <c r="O33" s="649"/>
      <c r="P33" s="650"/>
      <c r="Q33" s="649"/>
      <c r="R33" s="650"/>
      <c r="S33" s="675"/>
      <c r="T33" s="676"/>
      <c r="U33" s="676"/>
      <c r="V33" s="676"/>
      <c r="W33" s="676"/>
      <c r="X33" s="677"/>
      <c r="Y33" s="657"/>
      <c r="Z33" s="658"/>
      <c r="AA33" s="658"/>
      <c r="AB33" s="658"/>
      <c r="AC33" s="659"/>
      <c r="AD33" s="522"/>
      <c r="AE33" s="523"/>
      <c r="AF33" s="526"/>
      <c r="AG33" s="522"/>
      <c r="AH33" s="523"/>
      <c r="AI33" s="665"/>
    </row>
    <row r="34" spans="2:35">
      <c r="C34" s="666">
        <f>入力ｼｰﾄ!C133</f>
        <v>0</v>
      </c>
      <c r="D34" s="548"/>
      <c r="E34" s="548"/>
      <c r="F34" s="549"/>
      <c r="G34" s="527">
        <f>入力ｼｰﾄ!G133</f>
        <v>0</v>
      </c>
      <c r="H34" s="528"/>
      <c r="I34" s="528"/>
      <c r="J34" s="529"/>
      <c r="K34" s="528">
        <f>入力ｼｰﾄ!K133</f>
        <v>0</v>
      </c>
      <c r="L34" s="528"/>
      <c r="M34" s="528"/>
      <c r="N34" s="530"/>
      <c r="O34" s="607">
        <f>入力ｼｰﾄ!O133</f>
        <v>0</v>
      </c>
      <c r="P34" s="549"/>
      <c r="Q34" s="607">
        <f>入力ｼｰﾄ!Q133</f>
        <v>0</v>
      </c>
      <c r="R34" s="549"/>
      <c r="S34" s="669" t="str">
        <f>IF(入力ｼｰﾄ!S133="","",入力ｼｰﾄ!S133)</f>
        <v/>
      </c>
      <c r="T34" s="670"/>
      <c r="U34" s="670"/>
      <c r="V34" s="670"/>
      <c r="W34" s="670"/>
      <c r="X34" s="671"/>
      <c r="Y34" s="651">
        <f>入力ｼｰﾄ!Y133</f>
        <v>0</v>
      </c>
      <c r="Z34" s="652"/>
      <c r="AA34" s="652"/>
      <c r="AB34" s="652"/>
      <c r="AC34" s="653"/>
      <c r="AD34" s="660">
        <f>入力ｼｰﾄ!AD133</f>
        <v>0</v>
      </c>
      <c r="AE34" s="661"/>
      <c r="AF34" s="662"/>
      <c r="AG34" s="660">
        <f>入力ｼｰﾄ!AG133</f>
        <v>0</v>
      </c>
      <c r="AH34" s="661"/>
      <c r="AI34" s="663"/>
    </row>
    <row r="35" spans="2:35">
      <c r="C35" s="667"/>
      <c r="D35" s="550"/>
      <c r="E35" s="550"/>
      <c r="F35" s="648"/>
      <c r="G35" s="519">
        <f>入力ｼｰﾄ!G134</f>
        <v>0</v>
      </c>
      <c r="H35" s="520"/>
      <c r="I35" s="520"/>
      <c r="J35" s="521"/>
      <c r="K35" s="520">
        <f>入力ｼｰﾄ!K134</f>
        <v>0</v>
      </c>
      <c r="L35" s="520"/>
      <c r="M35" s="520"/>
      <c r="N35" s="525"/>
      <c r="O35" s="565"/>
      <c r="P35" s="648"/>
      <c r="Q35" s="565"/>
      <c r="R35" s="648"/>
      <c r="S35" s="672"/>
      <c r="T35" s="673"/>
      <c r="U35" s="673"/>
      <c r="V35" s="673"/>
      <c r="W35" s="673"/>
      <c r="X35" s="674"/>
      <c r="Y35" s="654"/>
      <c r="Z35" s="655"/>
      <c r="AA35" s="655"/>
      <c r="AB35" s="655"/>
      <c r="AC35" s="656"/>
      <c r="AD35" s="519"/>
      <c r="AE35" s="520"/>
      <c r="AF35" s="525"/>
      <c r="AG35" s="519"/>
      <c r="AH35" s="520"/>
      <c r="AI35" s="664"/>
    </row>
    <row r="36" spans="2:35" ht="14.25" thickBot="1">
      <c r="C36" s="668"/>
      <c r="D36" s="602"/>
      <c r="E36" s="602"/>
      <c r="F36" s="650"/>
      <c r="G36" s="522"/>
      <c r="H36" s="523"/>
      <c r="I36" s="523"/>
      <c r="J36" s="524"/>
      <c r="K36" s="523"/>
      <c r="L36" s="523"/>
      <c r="M36" s="523"/>
      <c r="N36" s="526"/>
      <c r="O36" s="649"/>
      <c r="P36" s="650"/>
      <c r="Q36" s="649"/>
      <c r="R36" s="650"/>
      <c r="S36" s="675"/>
      <c r="T36" s="676"/>
      <c r="U36" s="676"/>
      <c r="V36" s="676"/>
      <c r="W36" s="676"/>
      <c r="X36" s="677"/>
      <c r="Y36" s="657"/>
      <c r="Z36" s="658"/>
      <c r="AA36" s="658"/>
      <c r="AB36" s="658"/>
      <c r="AC36" s="659"/>
      <c r="AD36" s="522"/>
      <c r="AE36" s="523"/>
      <c r="AF36" s="526"/>
      <c r="AG36" s="522"/>
      <c r="AH36" s="523"/>
      <c r="AI36" s="665"/>
    </row>
    <row r="37" spans="2:35">
      <c r="C37" s="666">
        <f>入力ｼｰﾄ!C136</f>
        <v>0</v>
      </c>
      <c r="D37" s="548"/>
      <c r="E37" s="548"/>
      <c r="F37" s="549"/>
      <c r="G37" s="527">
        <f>入力ｼｰﾄ!G136</f>
        <v>0</v>
      </c>
      <c r="H37" s="528"/>
      <c r="I37" s="528"/>
      <c r="J37" s="529"/>
      <c r="K37" s="528">
        <f>入力ｼｰﾄ!K136</f>
        <v>0</v>
      </c>
      <c r="L37" s="528"/>
      <c r="M37" s="528"/>
      <c r="N37" s="530"/>
      <c r="O37" s="607">
        <f>入力ｼｰﾄ!O136</f>
        <v>0</v>
      </c>
      <c r="P37" s="549"/>
      <c r="Q37" s="607">
        <f>入力ｼｰﾄ!Q136</f>
        <v>0</v>
      </c>
      <c r="R37" s="549"/>
      <c r="S37" s="669" t="str">
        <f>IF(入力ｼｰﾄ!S136="","",入力ｼｰﾄ!S136)</f>
        <v/>
      </c>
      <c r="T37" s="670"/>
      <c r="U37" s="670"/>
      <c r="V37" s="670"/>
      <c r="W37" s="670"/>
      <c r="X37" s="671"/>
      <c r="Y37" s="651">
        <f>入力ｼｰﾄ!Y136</f>
        <v>0</v>
      </c>
      <c r="Z37" s="652"/>
      <c r="AA37" s="652"/>
      <c r="AB37" s="652"/>
      <c r="AC37" s="653"/>
      <c r="AD37" s="660">
        <f>入力ｼｰﾄ!AD136</f>
        <v>0</v>
      </c>
      <c r="AE37" s="661"/>
      <c r="AF37" s="662"/>
      <c r="AG37" s="660">
        <f>入力ｼｰﾄ!AG136</f>
        <v>0</v>
      </c>
      <c r="AH37" s="661"/>
      <c r="AI37" s="663"/>
    </row>
    <row r="38" spans="2:35">
      <c r="C38" s="667"/>
      <c r="D38" s="550"/>
      <c r="E38" s="550"/>
      <c r="F38" s="648"/>
      <c r="G38" s="519">
        <f>入力ｼｰﾄ!G137</f>
        <v>0</v>
      </c>
      <c r="H38" s="520"/>
      <c r="I38" s="520"/>
      <c r="J38" s="521"/>
      <c r="K38" s="520">
        <f>入力ｼｰﾄ!K137</f>
        <v>0</v>
      </c>
      <c r="L38" s="520"/>
      <c r="M38" s="520"/>
      <c r="N38" s="525"/>
      <c r="O38" s="565"/>
      <c r="P38" s="648"/>
      <c r="Q38" s="565"/>
      <c r="R38" s="648"/>
      <c r="S38" s="672"/>
      <c r="T38" s="673"/>
      <c r="U38" s="673"/>
      <c r="V38" s="673"/>
      <c r="W38" s="673"/>
      <c r="X38" s="674"/>
      <c r="Y38" s="654"/>
      <c r="Z38" s="655"/>
      <c r="AA38" s="655"/>
      <c r="AB38" s="655"/>
      <c r="AC38" s="656"/>
      <c r="AD38" s="519"/>
      <c r="AE38" s="520"/>
      <c r="AF38" s="525"/>
      <c r="AG38" s="519"/>
      <c r="AH38" s="520"/>
      <c r="AI38" s="664"/>
    </row>
    <row r="39" spans="2:35" ht="14.25" thickBot="1">
      <c r="C39" s="668"/>
      <c r="D39" s="602"/>
      <c r="E39" s="602"/>
      <c r="F39" s="650"/>
      <c r="G39" s="522"/>
      <c r="H39" s="523"/>
      <c r="I39" s="523"/>
      <c r="J39" s="524"/>
      <c r="K39" s="523"/>
      <c r="L39" s="523"/>
      <c r="M39" s="523"/>
      <c r="N39" s="526"/>
      <c r="O39" s="649"/>
      <c r="P39" s="650"/>
      <c r="Q39" s="649"/>
      <c r="R39" s="650"/>
      <c r="S39" s="675"/>
      <c r="T39" s="676"/>
      <c r="U39" s="676"/>
      <c r="V39" s="676"/>
      <c r="W39" s="676"/>
      <c r="X39" s="677"/>
      <c r="Y39" s="657"/>
      <c r="Z39" s="658"/>
      <c r="AA39" s="658"/>
      <c r="AB39" s="658"/>
      <c r="AC39" s="659"/>
      <c r="AD39" s="522"/>
      <c r="AE39" s="523"/>
      <c r="AF39" s="526"/>
      <c r="AG39" s="522"/>
      <c r="AH39" s="523"/>
      <c r="AI39" s="665"/>
    </row>
    <row r="40" spans="2:35">
      <c r="B40" s="2"/>
      <c r="C40" s="666">
        <f>入力ｼｰﾄ!C139</f>
        <v>0</v>
      </c>
      <c r="D40" s="548"/>
      <c r="E40" s="548"/>
      <c r="F40" s="549"/>
      <c r="G40" s="527">
        <f>入力ｼｰﾄ!G139</f>
        <v>0</v>
      </c>
      <c r="H40" s="528"/>
      <c r="I40" s="528"/>
      <c r="J40" s="529"/>
      <c r="K40" s="528">
        <f>入力ｼｰﾄ!K139</f>
        <v>0</v>
      </c>
      <c r="L40" s="528"/>
      <c r="M40" s="528"/>
      <c r="N40" s="530"/>
      <c r="O40" s="607">
        <f>入力ｼｰﾄ!O139</f>
        <v>0</v>
      </c>
      <c r="P40" s="549"/>
      <c r="Q40" s="607">
        <f>入力ｼｰﾄ!Q139</f>
        <v>0</v>
      </c>
      <c r="R40" s="549"/>
      <c r="S40" s="669" t="str">
        <f>IF(入力ｼｰﾄ!S139="","",入力ｼｰﾄ!S139)</f>
        <v/>
      </c>
      <c r="T40" s="670"/>
      <c r="U40" s="670"/>
      <c r="V40" s="670"/>
      <c r="W40" s="670"/>
      <c r="X40" s="671"/>
      <c r="Y40" s="651">
        <f>入力ｼｰﾄ!Y139</f>
        <v>0</v>
      </c>
      <c r="Z40" s="652"/>
      <c r="AA40" s="652"/>
      <c r="AB40" s="652"/>
      <c r="AC40" s="653"/>
      <c r="AD40" s="660">
        <f>入力ｼｰﾄ!AD139</f>
        <v>0</v>
      </c>
      <c r="AE40" s="661"/>
      <c r="AF40" s="662"/>
      <c r="AG40" s="660">
        <f>入力ｼｰﾄ!AG139</f>
        <v>0</v>
      </c>
      <c r="AH40" s="661"/>
      <c r="AI40" s="663"/>
    </row>
    <row r="41" spans="2:35">
      <c r="B41" s="2"/>
      <c r="C41" s="667"/>
      <c r="D41" s="550"/>
      <c r="E41" s="550"/>
      <c r="F41" s="648"/>
      <c r="G41" s="519">
        <f>入力ｼｰﾄ!G140</f>
        <v>0</v>
      </c>
      <c r="H41" s="520"/>
      <c r="I41" s="520"/>
      <c r="J41" s="521"/>
      <c r="K41" s="520">
        <f>入力ｼｰﾄ!K140</f>
        <v>0</v>
      </c>
      <c r="L41" s="520"/>
      <c r="M41" s="520"/>
      <c r="N41" s="525"/>
      <c r="O41" s="565"/>
      <c r="P41" s="648"/>
      <c r="Q41" s="565"/>
      <c r="R41" s="648"/>
      <c r="S41" s="672"/>
      <c r="T41" s="673"/>
      <c r="U41" s="673"/>
      <c r="V41" s="673"/>
      <c r="W41" s="673"/>
      <c r="X41" s="674"/>
      <c r="Y41" s="654"/>
      <c r="Z41" s="655"/>
      <c r="AA41" s="655"/>
      <c r="AB41" s="655"/>
      <c r="AC41" s="656"/>
      <c r="AD41" s="519"/>
      <c r="AE41" s="520"/>
      <c r="AF41" s="525"/>
      <c r="AG41" s="519"/>
      <c r="AH41" s="520"/>
      <c r="AI41" s="664"/>
    </row>
    <row r="42" spans="2:35" ht="14.25" thickBot="1">
      <c r="B42" s="2"/>
      <c r="C42" s="668"/>
      <c r="D42" s="602"/>
      <c r="E42" s="602"/>
      <c r="F42" s="650"/>
      <c r="G42" s="522"/>
      <c r="H42" s="523"/>
      <c r="I42" s="523"/>
      <c r="J42" s="524"/>
      <c r="K42" s="523"/>
      <c r="L42" s="523"/>
      <c r="M42" s="523"/>
      <c r="N42" s="526"/>
      <c r="O42" s="649"/>
      <c r="P42" s="650"/>
      <c r="Q42" s="649"/>
      <c r="R42" s="650"/>
      <c r="S42" s="675"/>
      <c r="T42" s="676"/>
      <c r="U42" s="676"/>
      <c r="V42" s="676"/>
      <c r="W42" s="676"/>
      <c r="X42" s="677"/>
      <c r="Y42" s="657"/>
      <c r="Z42" s="658"/>
      <c r="AA42" s="658"/>
      <c r="AB42" s="658"/>
      <c r="AC42" s="659"/>
      <c r="AD42" s="522"/>
      <c r="AE42" s="523"/>
      <c r="AF42" s="526"/>
      <c r="AG42" s="522"/>
      <c r="AH42" s="523"/>
      <c r="AI42" s="665"/>
    </row>
    <row r="43" spans="2:35" ht="13.5" customHeight="1">
      <c r="B43" s="2"/>
      <c r="C43" s="666">
        <f>入力ｼｰﾄ!C142</f>
        <v>0</v>
      </c>
      <c r="D43" s="548"/>
      <c r="E43" s="548"/>
      <c r="F43" s="549"/>
      <c r="G43" s="527">
        <f>入力ｼｰﾄ!G142</f>
        <v>0</v>
      </c>
      <c r="H43" s="528"/>
      <c r="I43" s="528"/>
      <c r="J43" s="529"/>
      <c r="K43" s="528">
        <f>入力ｼｰﾄ!K142</f>
        <v>0</v>
      </c>
      <c r="L43" s="528"/>
      <c r="M43" s="528"/>
      <c r="N43" s="530"/>
      <c r="O43" s="607">
        <f>入力ｼｰﾄ!O142</f>
        <v>0</v>
      </c>
      <c r="P43" s="549"/>
      <c r="Q43" s="607">
        <f>入力ｼｰﾄ!Q142</f>
        <v>0</v>
      </c>
      <c r="R43" s="549"/>
      <c r="S43" s="669" t="str">
        <f>IF(入力ｼｰﾄ!S142="","",入力ｼｰﾄ!S142)</f>
        <v/>
      </c>
      <c r="T43" s="670"/>
      <c r="U43" s="670"/>
      <c r="V43" s="670"/>
      <c r="W43" s="670"/>
      <c r="X43" s="671"/>
      <c r="Y43" s="651">
        <f>入力ｼｰﾄ!Y142</f>
        <v>0</v>
      </c>
      <c r="Z43" s="652"/>
      <c r="AA43" s="652"/>
      <c r="AB43" s="652"/>
      <c r="AC43" s="653"/>
      <c r="AD43" s="660">
        <f>入力ｼｰﾄ!AD142</f>
        <v>0</v>
      </c>
      <c r="AE43" s="661"/>
      <c r="AF43" s="662"/>
      <c r="AG43" s="660">
        <f>入力ｼｰﾄ!AG142</f>
        <v>0</v>
      </c>
      <c r="AH43" s="661"/>
      <c r="AI43" s="663"/>
    </row>
    <row r="44" spans="2:35">
      <c r="B44" s="2"/>
      <c r="C44" s="667"/>
      <c r="D44" s="550"/>
      <c r="E44" s="550"/>
      <c r="F44" s="648"/>
      <c r="G44" s="519">
        <f>入力ｼｰﾄ!G143</f>
        <v>0</v>
      </c>
      <c r="H44" s="520"/>
      <c r="I44" s="520"/>
      <c r="J44" s="521"/>
      <c r="K44" s="520">
        <f>入力ｼｰﾄ!K143</f>
        <v>0</v>
      </c>
      <c r="L44" s="520"/>
      <c r="M44" s="520"/>
      <c r="N44" s="525"/>
      <c r="O44" s="565"/>
      <c r="P44" s="648"/>
      <c r="Q44" s="565"/>
      <c r="R44" s="648"/>
      <c r="S44" s="672"/>
      <c r="T44" s="673"/>
      <c r="U44" s="673"/>
      <c r="V44" s="673"/>
      <c r="W44" s="673"/>
      <c r="X44" s="674"/>
      <c r="Y44" s="654"/>
      <c r="Z44" s="655"/>
      <c r="AA44" s="655"/>
      <c r="AB44" s="655"/>
      <c r="AC44" s="656"/>
      <c r="AD44" s="519"/>
      <c r="AE44" s="520"/>
      <c r="AF44" s="525"/>
      <c r="AG44" s="519"/>
      <c r="AH44" s="520"/>
      <c r="AI44" s="664"/>
    </row>
    <row r="45" spans="2:35" ht="14.25" thickBot="1">
      <c r="B45" s="2"/>
      <c r="C45" s="668"/>
      <c r="D45" s="602"/>
      <c r="E45" s="602"/>
      <c r="F45" s="650"/>
      <c r="G45" s="522"/>
      <c r="H45" s="523"/>
      <c r="I45" s="523"/>
      <c r="J45" s="524"/>
      <c r="K45" s="523"/>
      <c r="L45" s="523"/>
      <c r="M45" s="523"/>
      <c r="N45" s="526"/>
      <c r="O45" s="649"/>
      <c r="P45" s="650"/>
      <c r="Q45" s="649"/>
      <c r="R45" s="650"/>
      <c r="S45" s="675"/>
      <c r="T45" s="676"/>
      <c r="U45" s="676"/>
      <c r="V45" s="676"/>
      <c r="W45" s="676"/>
      <c r="X45" s="677"/>
      <c r="Y45" s="657"/>
      <c r="Z45" s="658"/>
      <c r="AA45" s="658"/>
      <c r="AB45" s="658"/>
      <c r="AC45" s="659"/>
      <c r="AD45" s="522"/>
      <c r="AE45" s="523"/>
      <c r="AF45" s="526"/>
      <c r="AG45" s="522"/>
      <c r="AH45" s="523"/>
      <c r="AI45" s="665"/>
    </row>
    <row r="46" spans="2:35">
      <c r="B46" s="2"/>
      <c r="C46" s="666">
        <f>入力ｼｰﾄ!C145</f>
        <v>0</v>
      </c>
      <c r="D46" s="548"/>
      <c r="E46" s="548"/>
      <c r="F46" s="549"/>
      <c r="G46" s="527">
        <f>入力ｼｰﾄ!G145</f>
        <v>0</v>
      </c>
      <c r="H46" s="528"/>
      <c r="I46" s="528"/>
      <c r="J46" s="529"/>
      <c r="K46" s="528">
        <f>入力ｼｰﾄ!K145</f>
        <v>0</v>
      </c>
      <c r="L46" s="528"/>
      <c r="M46" s="528"/>
      <c r="N46" s="530"/>
      <c r="O46" s="607">
        <f>入力ｼｰﾄ!O145</f>
        <v>0</v>
      </c>
      <c r="P46" s="549"/>
      <c r="Q46" s="607">
        <f>入力ｼｰﾄ!Q145</f>
        <v>0</v>
      </c>
      <c r="R46" s="549"/>
      <c r="S46" s="669" t="str">
        <f>IF(入力ｼｰﾄ!S145="","",入力ｼｰﾄ!S145)</f>
        <v/>
      </c>
      <c r="T46" s="670"/>
      <c r="U46" s="670"/>
      <c r="V46" s="670"/>
      <c r="W46" s="670"/>
      <c r="X46" s="671"/>
      <c r="Y46" s="651">
        <f>入力ｼｰﾄ!Y145</f>
        <v>0</v>
      </c>
      <c r="Z46" s="652"/>
      <c r="AA46" s="652"/>
      <c r="AB46" s="652"/>
      <c r="AC46" s="653"/>
      <c r="AD46" s="660">
        <f>入力ｼｰﾄ!AD145</f>
        <v>0</v>
      </c>
      <c r="AE46" s="661"/>
      <c r="AF46" s="662"/>
      <c r="AG46" s="660">
        <f>入力ｼｰﾄ!AG145</f>
        <v>0</v>
      </c>
      <c r="AH46" s="661"/>
      <c r="AI46" s="663"/>
    </row>
    <row r="47" spans="2:35">
      <c r="B47" s="2"/>
      <c r="C47" s="667"/>
      <c r="D47" s="550"/>
      <c r="E47" s="550"/>
      <c r="F47" s="648"/>
      <c r="G47" s="519">
        <f>入力ｼｰﾄ!G146</f>
        <v>0</v>
      </c>
      <c r="H47" s="520"/>
      <c r="I47" s="520"/>
      <c r="J47" s="521"/>
      <c r="K47" s="520">
        <f>入力ｼｰﾄ!K146</f>
        <v>0</v>
      </c>
      <c r="L47" s="520"/>
      <c r="M47" s="520"/>
      <c r="N47" s="525"/>
      <c r="O47" s="565"/>
      <c r="P47" s="648"/>
      <c r="Q47" s="565"/>
      <c r="R47" s="648"/>
      <c r="S47" s="672"/>
      <c r="T47" s="673"/>
      <c r="U47" s="673"/>
      <c r="V47" s="673"/>
      <c r="W47" s="673"/>
      <c r="X47" s="674"/>
      <c r="Y47" s="654"/>
      <c r="Z47" s="655"/>
      <c r="AA47" s="655"/>
      <c r="AB47" s="655"/>
      <c r="AC47" s="656"/>
      <c r="AD47" s="519"/>
      <c r="AE47" s="520"/>
      <c r="AF47" s="525"/>
      <c r="AG47" s="519"/>
      <c r="AH47" s="520"/>
      <c r="AI47" s="664"/>
    </row>
    <row r="48" spans="2:35" ht="14.25" thickBot="1">
      <c r="B48" s="2"/>
      <c r="C48" s="668"/>
      <c r="D48" s="602"/>
      <c r="E48" s="602"/>
      <c r="F48" s="650"/>
      <c r="G48" s="522"/>
      <c r="H48" s="523"/>
      <c r="I48" s="523"/>
      <c r="J48" s="524"/>
      <c r="K48" s="523"/>
      <c r="L48" s="523"/>
      <c r="M48" s="523"/>
      <c r="N48" s="526"/>
      <c r="O48" s="649"/>
      <c r="P48" s="650"/>
      <c r="Q48" s="649"/>
      <c r="R48" s="650"/>
      <c r="S48" s="675"/>
      <c r="T48" s="676"/>
      <c r="U48" s="676"/>
      <c r="V48" s="676"/>
      <c r="W48" s="676"/>
      <c r="X48" s="677"/>
      <c r="Y48" s="657"/>
      <c r="Z48" s="658"/>
      <c r="AA48" s="658"/>
      <c r="AB48" s="658"/>
      <c r="AC48" s="659"/>
      <c r="AD48" s="522"/>
      <c r="AE48" s="523"/>
      <c r="AF48" s="526"/>
      <c r="AG48" s="522"/>
      <c r="AH48" s="523"/>
      <c r="AI48" s="665"/>
    </row>
    <row r="49" spans="3:35">
      <c r="AB49" s="1" t="s">
        <v>119</v>
      </c>
    </row>
    <row r="51" spans="3:35" ht="13.5" customHeight="1">
      <c r="C51" s="423" t="s">
        <v>120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</row>
    <row r="52" spans="3:35"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</row>
    <row r="53" spans="3:35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</row>
    <row r="54" spans="3:35">
      <c r="C54" s="415" t="s">
        <v>121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</row>
    <row r="56" spans="3:35">
      <c r="D56" s="415" t="s">
        <v>122</v>
      </c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</row>
    <row r="58" spans="3:35">
      <c r="E58" s="203"/>
      <c r="F58" s="518" t="str">
        <f>入力ｼｰﾄ!F57</f>
        <v>２０１９</v>
      </c>
      <c r="G58" s="518"/>
      <c r="H58" s="518"/>
      <c r="I58" s="148" t="s">
        <v>123</v>
      </c>
      <c r="J58" s="518">
        <f>入力ｼｰﾄ!J57</f>
        <v>0</v>
      </c>
      <c r="K58" s="518"/>
      <c r="L58" s="148" t="s">
        <v>124</v>
      </c>
      <c r="M58" s="518">
        <f>入力ｼｰﾄ!M57</f>
        <v>0</v>
      </c>
      <c r="N58" s="518"/>
      <c r="O58" s="148" t="s">
        <v>125</v>
      </c>
      <c r="P58" s="148"/>
      <c r="Q58" s="148"/>
      <c r="R58" s="148"/>
      <c r="S58" s="148"/>
    </row>
    <row r="60" spans="3:35">
      <c r="O60" s="416" t="s">
        <v>20</v>
      </c>
      <c r="P60" s="416"/>
      <c r="Q60" s="416"/>
      <c r="R60" s="416"/>
      <c r="S60" s="546">
        <f>入力ｼｰﾄ!S59</f>
        <v>0</v>
      </c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</row>
    <row r="62" spans="3:35">
      <c r="O62" s="416" t="s">
        <v>126</v>
      </c>
      <c r="P62" s="416"/>
      <c r="Q62" s="416"/>
      <c r="R62" s="416"/>
      <c r="T62" s="615">
        <f>入力ｼｰﾄ!T61</f>
        <v>0</v>
      </c>
      <c r="U62" s="615"/>
      <c r="V62" s="615"/>
      <c r="W62" s="615"/>
      <c r="X62" s="615"/>
      <c r="Y62" s="615"/>
      <c r="Z62" s="615"/>
      <c r="AA62" s="615"/>
      <c r="AB62" s="615"/>
      <c r="AC62" s="615"/>
      <c r="AD62" s="615"/>
      <c r="AE62" s="615"/>
      <c r="AF62" s="148" t="s">
        <v>127</v>
      </c>
      <c r="AG62" s="148"/>
      <c r="AH62" s="148"/>
    </row>
    <row r="70" ht="27" customHeight="1"/>
  </sheetData>
  <sheetProtection sheet="1" objects="1" scenarios="1" selectLockedCells="1"/>
  <mergeCells count="140">
    <mergeCell ref="C6:J6"/>
    <mergeCell ref="K6:N6"/>
    <mergeCell ref="O6:AB7"/>
    <mergeCell ref="AC6:AI7"/>
    <mergeCell ref="C7:J7"/>
    <mergeCell ref="K7:N7"/>
    <mergeCell ref="R2:AI2"/>
    <mergeCell ref="O3:S3"/>
    <mergeCell ref="T3:Z3"/>
    <mergeCell ref="H4:AD4"/>
    <mergeCell ref="K2:N2"/>
    <mergeCell ref="C8:H8"/>
    <mergeCell ref="I8:J8"/>
    <mergeCell ref="K8:N8"/>
    <mergeCell ref="P8:AB8"/>
    <mergeCell ref="AC8:AI10"/>
    <mergeCell ref="C9:H10"/>
    <mergeCell ref="I9:J10"/>
    <mergeCell ref="K9:N10"/>
    <mergeCell ref="O9:AB10"/>
    <mergeCell ref="C13:G15"/>
    <mergeCell ref="H13:J15"/>
    <mergeCell ref="K13:N15"/>
    <mergeCell ref="O13:V13"/>
    <mergeCell ref="W13:AB13"/>
    <mergeCell ref="AC13:AI13"/>
    <mergeCell ref="O14:V15"/>
    <mergeCell ref="W14:AB15"/>
    <mergeCell ref="AC14:AI15"/>
    <mergeCell ref="C31:F33"/>
    <mergeCell ref="G31:J31"/>
    <mergeCell ref="K31:N31"/>
    <mergeCell ref="O31:P33"/>
    <mergeCell ref="Q31:R33"/>
    <mergeCell ref="S31:X33"/>
    <mergeCell ref="Y31:AC33"/>
    <mergeCell ref="C16:J17"/>
    <mergeCell ref="K16:Q17"/>
    <mergeCell ref="R16:AI17"/>
    <mergeCell ref="C20:H22"/>
    <mergeCell ref="I20:N22"/>
    <mergeCell ref="O20:R22"/>
    <mergeCell ref="S20:V20"/>
    <mergeCell ref="W20:AA20"/>
    <mergeCell ref="AB20:AF20"/>
    <mergeCell ref="AG20:AI20"/>
    <mergeCell ref="S21:V22"/>
    <mergeCell ref="W21:AA22"/>
    <mergeCell ref="AB21:AF22"/>
    <mergeCell ref="AG21:AI22"/>
    <mergeCell ref="AD25:AF27"/>
    <mergeCell ref="AG25:AI27"/>
    <mergeCell ref="G26:J27"/>
    <mergeCell ref="C28:F30"/>
    <mergeCell ref="G28:J28"/>
    <mergeCell ref="K28:N28"/>
    <mergeCell ref="O28:P30"/>
    <mergeCell ref="Q28:R30"/>
    <mergeCell ref="S28:X30"/>
    <mergeCell ref="C25:F27"/>
    <mergeCell ref="G25:N25"/>
    <mergeCell ref="O25:P27"/>
    <mergeCell ref="Q25:R27"/>
    <mergeCell ref="S25:X27"/>
    <mergeCell ref="Y25:AC27"/>
    <mergeCell ref="AD31:AF33"/>
    <mergeCell ref="AG31:AI33"/>
    <mergeCell ref="G32:J33"/>
    <mergeCell ref="K32:N33"/>
    <mergeCell ref="Y28:AC30"/>
    <mergeCell ref="AD28:AF30"/>
    <mergeCell ref="AG28:AI30"/>
    <mergeCell ref="G29:J30"/>
    <mergeCell ref="K29:N30"/>
    <mergeCell ref="K26:N27"/>
    <mergeCell ref="C37:F39"/>
    <mergeCell ref="G37:J37"/>
    <mergeCell ref="K37:N37"/>
    <mergeCell ref="O37:P39"/>
    <mergeCell ref="Q37:R39"/>
    <mergeCell ref="C34:F36"/>
    <mergeCell ref="G34:J34"/>
    <mergeCell ref="K34:N34"/>
    <mergeCell ref="O34:P36"/>
    <mergeCell ref="Q34:R36"/>
    <mergeCell ref="S37:X39"/>
    <mergeCell ref="Y37:AC39"/>
    <mergeCell ref="AD37:AF39"/>
    <mergeCell ref="AG37:AI39"/>
    <mergeCell ref="G38:J39"/>
    <mergeCell ref="K38:N39"/>
    <mergeCell ref="Y34:AC36"/>
    <mergeCell ref="AD34:AF36"/>
    <mergeCell ref="AG34:AI36"/>
    <mergeCell ref="G35:J36"/>
    <mergeCell ref="K35:N36"/>
    <mergeCell ref="S34:X36"/>
    <mergeCell ref="C43:F45"/>
    <mergeCell ref="G43:J43"/>
    <mergeCell ref="K43:N43"/>
    <mergeCell ref="O43:P45"/>
    <mergeCell ref="Q43:R45"/>
    <mergeCell ref="C40:F42"/>
    <mergeCell ref="G40:J40"/>
    <mergeCell ref="K40:N40"/>
    <mergeCell ref="O40:P42"/>
    <mergeCell ref="Q40:R42"/>
    <mergeCell ref="S43:X45"/>
    <mergeCell ref="Y43:AC45"/>
    <mergeCell ref="AD43:AF45"/>
    <mergeCell ref="AG43:AI45"/>
    <mergeCell ref="G44:J45"/>
    <mergeCell ref="K44:N45"/>
    <mergeCell ref="Y40:AC42"/>
    <mergeCell ref="AD40:AF42"/>
    <mergeCell ref="AG40:AI42"/>
    <mergeCell ref="G41:J42"/>
    <mergeCell ref="K41:N42"/>
    <mergeCell ref="S40:X42"/>
    <mergeCell ref="Y46:AC48"/>
    <mergeCell ref="AD46:AF48"/>
    <mergeCell ref="AG46:AI48"/>
    <mergeCell ref="G47:J48"/>
    <mergeCell ref="K47:N48"/>
    <mergeCell ref="C51:AI52"/>
    <mergeCell ref="C46:F48"/>
    <mergeCell ref="G46:J46"/>
    <mergeCell ref="K46:N46"/>
    <mergeCell ref="O46:P48"/>
    <mergeCell ref="Q46:R48"/>
    <mergeCell ref="S46:X48"/>
    <mergeCell ref="O60:R60"/>
    <mergeCell ref="S60:AI60"/>
    <mergeCell ref="O62:R62"/>
    <mergeCell ref="T62:AE62"/>
    <mergeCell ref="C54:AI54"/>
    <mergeCell ref="D56:AG56"/>
    <mergeCell ref="J58:K58"/>
    <mergeCell ref="M58:N58"/>
    <mergeCell ref="F58:H58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注意事項</vt:lpstr>
      <vt:lpstr>記入例</vt:lpstr>
      <vt:lpstr>入力ｼｰﾄ</vt:lpstr>
      <vt:lpstr>外字確認</vt:lpstr>
      <vt:lpstr>男団</vt:lpstr>
      <vt:lpstr>女団</vt:lpstr>
      <vt:lpstr>男個①</vt:lpstr>
      <vt:lpstr>男個②</vt:lpstr>
      <vt:lpstr>男個③</vt:lpstr>
      <vt:lpstr>女個①</vt:lpstr>
      <vt:lpstr>女個②</vt:lpstr>
      <vt:lpstr>委員長(参加費)</vt:lpstr>
      <vt:lpstr>委員長(団体)</vt:lpstr>
      <vt:lpstr>委員長(個人)</vt:lpstr>
      <vt:lpstr>委員長(監督ｺｰﾁ名)</vt:lpstr>
      <vt:lpstr>'委員長(監督ｺｰﾁ名)'!Print_Area</vt:lpstr>
      <vt:lpstr>'委員長(個人)'!Print_Area</vt:lpstr>
      <vt:lpstr>'委員長(参加費)'!Print_Area</vt:lpstr>
      <vt:lpstr>'委員長(団体)'!Print_Area</vt:lpstr>
      <vt:lpstr>記入例!Print_Area</vt:lpstr>
      <vt:lpstr>女個①!Print_Area</vt:lpstr>
      <vt:lpstr>女個②!Print_Area</vt:lpstr>
      <vt:lpstr>男個①!Print_Area</vt:lpstr>
      <vt:lpstr>男個②!Print_Area</vt:lpstr>
      <vt:lpstr>男個③!Print_Area</vt:lpstr>
      <vt:lpstr>'委員長(監督ｺｰﾁ名)'!Print_Titles</vt:lpstr>
      <vt:lpstr>'委員長(参加費)'!Print_Titles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群馬県中体連柔道部</dc:creator>
  <cp:keywords/>
  <dc:description/>
  <cp:lastModifiedBy>nishi-jhs052</cp:lastModifiedBy>
  <cp:revision/>
  <cp:lastPrinted>2019-01-25T09:04:22Z</cp:lastPrinted>
  <dcterms:created xsi:type="dcterms:W3CDTF">2010-04-27T04:22:18Z</dcterms:created>
  <dcterms:modified xsi:type="dcterms:W3CDTF">2019-02-01T07:36:49Z</dcterms:modified>
  <cp:category/>
  <cp:contentStatus/>
</cp:coreProperties>
</file>