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samu\Desktop\"/>
    </mc:Choice>
  </mc:AlternateContent>
  <xr:revisionPtr revIDLastSave="0" documentId="13_ncr:1_{599589BE-A989-4262-8C1B-B7A3FA230E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表紙" sheetId="8" r:id="rId1"/>
    <sheet name="メンバー表" sheetId="1" r:id="rId2"/>
    <sheet name="出力ページへ" sheetId="14" r:id="rId3"/>
    <sheet name="data" sheetId="9" state="hidden" r:id="rId4"/>
    <sheet name="申込書" sheetId="15" r:id="rId5"/>
    <sheet name="登録変更" sheetId="10" r:id="rId6"/>
    <sheet name="交換用メンバー表" sheetId="12" r:id="rId7"/>
  </sheets>
  <definedNames>
    <definedName name="_xlnm.Print_Area" localSheetId="1">メンバー表!$K$3:$S$27</definedName>
    <definedName name="_xlnm.Print_Area" localSheetId="6">交換用メンバー表!$B$3:$L$51</definedName>
    <definedName name="_xlnm.Print_Area" localSheetId="4">申込書!$A$1:$I$37</definedName>
    <definedName name="_xlnm.Print_Area" localSheetId="5">登録変更!$B$2:$L$30</definedName>
  </definedNames>
  <calcPr calcId="191029"/>
</workbook>
</file>

<file path=xl/calcChain.xml><?xml version="1.0" encoding="utf-8"?>
<calcChain xmlns="http://schemas.openxmlformats.org/spreadsheetml/2006/main">
  <c r="U8" i="15" l="1"/>
  <c r="V8" i="15" s="1"/>
  <c r="Q6" i="9"/>
  <c r="E6" i="9"/>
  <c r="C14" i="1" l="1"/>
  <c r="C12" i="1"/>
  <c r="D4" i="9" s="1"/>
  <c r="V26" i="12"/>
  <c r="B26" i="12" s="1"/>
  <c r="B51" i="12" s="1"/>
  <c r="H51" i="12" s="1"/>
  <c r="W29" i="10"/>
  <c r="B29" i="10" s="1"/>
  <c r="C4" i="9"/>
  <c r="M10" i="9"/>
  <c r="M11" i="9"/>
  <c r="M12" i="9"/>
  <c r="Z15" i="15" s="1"/>
  <c r="E15" i="15" s="1"/>
  <c r="M13" i="9"/>
  <c r="M14" i="9"/>
  <c r="M15" i="9"/>
  <c r="Z18" i="15" s="1"/>
  <c r="E18" i="15" s="1"/>
  <c r="M16" i="9"/>
  <c r="M17" i="9"/>
  <c r="M18" i="9"/>
  <c r="M19" i="9"/>
  <c r="M20" i="9"/>
  <c r="Z23" i="15" s="1"/>
  <c r="E23" i="15" s="1"/>
  <c r="M21" i="9"/>
  <c r="M22" i="9"/>
  <c r="M23" i="9"/>
  <c r="M24" i="9"/>
  <c r="V24" i="12" s="1"/>
  <c r="B24" i="12" s="1"/>
  <c r="B49" i="12" s="1"/>
  <c r="H49" i="12" s="1"/>
  <c r="M25" i="9"/>
  <c r="V25" i="12" s="1"/>
  <c r="B25" i="12" s="1"/>
  <c r="B50" i="12" s="1"/>
  <c r="H50" i="12" s="1"/>
  <c r="M26" i="9"/>
  <c r="M9" i="9"/>
  <c r="A10" i="9"/>
  <c r="A11" i="9"/>
  <c r="W15" i="10" s="1"/>
  <c r="B15" i="10" s="1"/>
  <c r="A12" i="9"/>
  <c r="V12" i="12" s="1"/>
  <c r="B12" i="12" s="1"/>
  <c r="B37" i="12" s="1"/>
  <c r="H37" i="12" s="1"/>
  <c r="A13" i="9"/>
  <c r="V13" i="12" s="1"/>
  <c r="B13" i="12" s="1"/>
  <c r="B38" i="12" s="1"/>
  <c r="H38" i="12" s="1"/>
  <c r="A14" i="9"/>
  <c r="W18" i="10" s="1"/>
  <c r="B18" i="10" s="1"/>
  <c r="A15" i="9"/>
  <c r="W19" i="10" s="1"/>
  <c r="B19" i="10" s="1"/>
  <c r="A16" i="9"/>
  <c r="A17" i="9"/>
  <c r="A18" i="9"/>
  <c r="W22" i="10" s="1"/>
  <c r="B22" i="10" s="1"/>
  <c r="A19" i="9"/>
  <c r="V19" i="12" s="1"/>
  <c r="B19" i="12" s="1"/>
  <c r="A20" i="9"/>
  <c r="V20" i="12" s="1"/>
  <c r="B20" i="12" s="1"/>
  <c r="B45" i="12" s="1"/>
  <c r="H45" i="12" s="1"/>
  <c r="A21" i="9"/>
  <c r="V21" i="12" s="1"/>
  <c r="B21" i="12" s="1"/>
  <c r="B46" i="12" s="1"/>
  <c r="H46" i="12" s="1"/>
  <c r="A22" i="9"/>
  <c r="W26" i="10" s="1"/>
  <c r="B26" i="10" s="1"/>
  <c r="A23" i="9"/>
  <c r="W27" i="10" s="1"/>
  <c r="B27" i="10" s="1"/>
  <c r="A24" i="9"/>
  <c r="Z27" i="15" s="1"/>
  <c r="E27" i="15" s="1"/>
  <c r="A25" i="9"/>
  <c r="Z28" i="15" s="1"/>
  <c r="E28" i="15" s="1"/>
  <c r="A26" i="9"/>
  <c r="W30" i="10" s="1"/>
  <c r="B30" i="10" s="1"/>
  <c r="A9" i="9"/>
  <c r="Q1" i="15"/>
  <c r="V16" i="12" l="1"/>
  <c r="B16" i="12" s="1"/>
  <c r="B41" i="12" s="1"/>
  <c r="H41" i="12" s="1"/>
  <c r="V17" i="12"/>
  <c r="B17" i="12" s="1"/>
  <c r="B42" i="12" s="1"/>
  <c r="H42" i="12" s="1"/>
  <c r="Z12" i="15"/>
  <c r="E12" i="15" s="1"/>
  <c r="Z22" i="15"/>
  <c r="E22" i="15" s="1"/>
  <c r="Z14" i="15"/>
  <c r="E14" i="15" s="1"/>
  <c r="W28" i="10"/>
  <c r="B28" i="10" s="1"/>
  <c r="Z21" i="15"/>
  <c r="E21" i="15" s="1"/>
  <c r="Z13" i="15"/>
  <c r="E13" i="15" s="1"/>
  <c r="Z20" i="15"/>
  <c r="E20" i="15" s="1"/>
  <c r="Z19" i="15"/>
  <c r="E19" i="15" s="1"/>
  <c r="Z29" i="15"/>
  <c r="E29" i="15" s="1"/>
  <c r="Z26" i="15"/>
  <c r="E26" i="15" s="1"/>
  <c r="Z25" i="15"/>
  <c r="E25" i="15" s="1"/>
  <c r="Z17" i="15"/>
  <c r="E17" i="15" s="1"/>
  <c r="Z24" i="15"/>
  <c r="E24" i="15" s="1"/>
  <c r="Z16" i="15"/>
  <c r="E16" i="15" s="1"/>
  <c r="W21" i="10"/>
  <c r="B21" i="10" s="1"/>
  <c r="V10" i="12"/>
  <c r="B10" i="12" s="1"/>
  <c r="B35" i="12" s="1"/>
  <c r="H35" i="12" s="1"/>
  <c r="V9" i="12"/>
  <c r="B9" i="12" s="1"/>
  <c r="B34" i="12" s="1"/>
  <c r="H34" i="12" s="1"/>
  <c r="V23" i="12"/>
  <c r="B23" i="12" s="1"/>
  <c r="B48" i="12" s="1"/>
  <c r="H48" i="12" s="1"/>
  <c r="W17" i="10"/>
  <c r="B17" i="10" s="1"/>
  <c r="V22" i="12"/>
  <c r="B22" i="12" s="1"/>
  <c r="B47" i="12" s="1"/>
  <c r="H47" i="12" s="1"/>
  <c r="V15" i="12"/>
  <c r="B15" i="12" s="1"/>
  <c r="H15" i="12" s="1"/>
  <c r="W25" i="10"/>
  <c r="B25" i="10" s="1"/>
  <c r="W24" i="10"/>
  <c r="B24" i="10" s="1"/>
  <c r="V18" i="12"/>
  <c r="B18" i="12" s="1"/>
  <c r="B43" i="12" s="1"/>
  <c r="H43" i="12" s="1"/>
  <c r="W23" i="10"/>
  <c r="B23" i="10" s="1"/>
  <c r="W13" i="10"/>
  <c r="B13" i="10" s="1"/>
  <c r="V11" i="12"/>
  <c r="B11" i="12" s="1"/>
  <c r="H11" i="12" s="1"/>
  <c r="W16" i="10"/>
  <c r="B16" i="10" s="1"/>
  <c r="W14" i="10"/>
  <c r="B14" i="10" s="1"/>
  <c r="V14" i="12"/>
  <c r="B14" i="12" s="1"/>
  <c r="H14" i="12" s="1"/>
  <c r="W20" i="10"/>
  <c r="B20" i="10" s="1"/>
  <c r="H21" i="12"/>
  <c r="H13" i="12"/>
  <c r="B44" i="12"/>
  <c r="H44" i="12" s="1"/>
  <c r="H19" i="12"/>
  <c r="H16" i="12"/>
  <c r="H24" i="12"/>
  <c r="H25" i="12"/>
  <c r="H26" i="12"/>
  <c r="H12" i="12"/>
  <c r="H20" i="12"/>
  <c r="F18" i="15"/>
  <c r="F26" i="15"/>
  <c r="F22" i="15"/>
  <c r="F28" i="15"/>
  <c r="F20" i="15"/>
  <c r="F16" i="15"/>
  <c r="F12" i="15"/>
  <c r="F27" i="15"/>
  <c r="F23" i="15"/>
  <c r="F15" i="15"/>
  <c r="F14" i="15"/>
  <c r="F29" i="15"/>
  <c r="F25" i="15"/>
  <c r="F17" i="15"/>
  <c r="F13" i="15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6" i="9"/>
  <c r="O46" i="9"/>
  <c r="N47" i="9"/>
  <c r="O47" i="9"/>
  <c r="N48" i="9"/>
  <c r="O48" i="9"/>
  <c r="N49" i="9"/>
  <c r="O49" i="9"/>
  <c r="N50" i="9"/>
  <c r="O50" i="9"/>
  <c r="N51" i="9"/>
  <c r="O51" i="9"/>
  <c r="N52" i="9"/>
  <c r="O52" i="9"/>
  <c r="N53" i="9"/>
  <c r="O53" i="9"/>
  <c r="N54" i="9"/>
  <c r="O54" i="9"/>
  <c r="O37" i="9"/>
  <c r="N37" i="9"/>
  <c r="N35" i="9"/>
  <c r="O35" i="9"/>
  <c r="N36" i="9"/>
  <c r="O36" i="9"/>
  <c r="O34" i="9"/>
  <c r="N34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B48" i="9"/>
  <c r="C48" i="9"/>
  <c r="B49" i="9"/>
  <c r="C49" i="9"/>
  <c r="B50" i="9"/>
  <c r="C50" i="9"/>
  <c r="B51" i="9"/>
  <c r="C51" i="9"/>
  <c r="B52" i="9"/>
  <c r="C52" i="9"/>
  <c r="B53" i="9"/>
  <c r="C53" i="9"/>
  <c r="B54" i="9"/>
  <c r="C54" i="9"/>
  <c r="C37" i="9"/>
  <c r="B37" i="9"/>
  <c r="B35" i="9"/>
  <c r="C35" i="9"/>
  <c r="B36" i="9"/>
  <c r="C36" i="9"/>
  <c r="C34" i="9"/>
  <c r="B34" i="9"/>
  <c r="C33" i="9"/>
  <c r="B33" i="9"/>
  <c r="P35" i="9"/>
  <c r="U35" i="9" s="1"/>
  <c r="Q35" i="9"/>
  <c r="V35" i="9" s="1"/>
  <c r="P36" i="9"/>
  <c r="U36" i="9" s="1"/>
  <c r="Q36" i="9"/>
  <c r="V36" i="9" s="1"/>
  <c r="P37" i="9"/>
  <c r="U37" i="9" s="1"/>
  <c r="Q37" i="9"/>
  <c r="V37" i="9" s="1"/>
  <c r="P38" i="9"/>
  <c r="U38" i="9" s="1"/>
  <c r="Q38" i="9"/>
  <c r="V38" i="9" s="1"/>
  <c r="P39" i="9"/>
  <c r="U39" i="9" s="1"/>
  <c r="Q39" i="9"/>
  <c r="V39" i="9" s="1"/>
  <c r="P40" i="9"/>
  <c r="U40" i="9" s="1"/>
  <c r="Q40" i="9"/>
  <c r="V40" i="9" s="1"/>
  <c r="P41" i="9"/>
  <c r="U41" i="9" s="1"/>
  <c r="Q41" i="9"/>
  <c r="V41" i="9" s="1"/>
  <c r="P42" i="9"/>
  <c r="U42" i="9" s="1"/>
  <c r="Q42" i="9"/>
  <c r="V42" i="9" s="1"/>
  <c r="P43" i="9"/>
  <c r="U43" i="9" s="1"/>
  <c r="Q43" i="9"/>
  <c r="V43" i="9" s="1"/>
  <c r="P44" i="9"/>
  <c r="U44" i="9" s="1"/>
  <c r="Q44" i="9"/>
  <c r="V44" i="9" s="1"/>
  <c r="P45" i="9"/>
  <c r="U45" i="9" s="1"/>
  <c r="Q45" i="9"/>
  <c r="V45" i="9" s="1"/>
  <c r="P46" i="9"/>
  <c r="U46" i="9" s="1"/>
  <c r="Q46" i="9"/>
  <c r="V46" i="9" s="1"/>
  <c r="P47" i="9"/>
  <c r="U47" i="9" s="1"/>
  <c r="Q47" i="9"/>
  <c r="V47" i="9" s="1"/>
  <c r="P48" i="9"/>
  <c r="U48" i="9" s="1"/>
  <c r="Q48" i="9"/>
  <c r="V48" i="9" s="1"/>
  <c r="P49" i="9"/>
  <c r="U49" i="9" s="1"/>
  <c r="Q49" i="9"/>
  <c r="V49" i="9" s="1"/>
  <c r="P50" i="9"/>
  <c r="U50" i="9" s="1"/>
  <c r="Q50" i="9"/>
  <c r="V50" i="9" s="1"/>
  <c r="P51" i="9"/>
  <c r="U51" i="9" s="1"/>
  <c r="Q51" i="9"/>
  <c r="V51" i="9" s="1"/>
  <c r="P52" i="9"/>
  <c r="U52" i="9" s="1"/>
  <c r="Q52" i="9"/>
  <c r="V52" i="9" s="1"/>
  <c r="P53" i="9"/>
  <c r="U53" i="9" s="1"/>
  <c r="Q53" i="9"/>
  <c r="V53" i="9" s="1"/>
  <c r="P54" i="9"/>
  <c r="U54" i="9" s="1"/>
  <c r="Q54" i="9"/>
  <c r="V54" i="9" s="1"/>
  <c r="P34" i="9"/>
  <c r="U34" i="9" s="1"/>
  <c r="Q34" i="9"/>
  <c r="V34" i="9" s="1"/>
  <c r="D34" i="9"/>
  <c r="I34" i="9" s="1"/>
  <c r="E34" i="9"/>
  <c r="J34" i="9" s="1"/>
  <c r="D35" i="9"/>
  <c r="I35" i="9" s="1"/>
  <c r="E35" i="9"/>
  <c r="J35" i="9" s="1"/>
  <c r="D36" i="9"/>
  <c r="I36" i="9" s="1"/>
  <c r="E36" i="9"/>
  <c r="J36" i="9" s="1"/>
  <c r="D37" i="9"/>
  <c r="I37" i="9" s="1"/>
  <c r="E37" i="9"/>
  <c r="J37" i="9" s="1"/>
  <c r="D38" i="9"/>
  <c r="I38" i="9" s="1"/>
  <c r="E38" i="9"/>
  <c r="J38" i="9" s="1"/>
  <c r="D39" i="9"/>
  <c r="I39" i="9" s="1"/>
  <c r="E39" i="9"/>
  <c r="J39" i="9" s="1"/>
  <c r="D40" i="9"/>
  <c r="I40" i="9" s="1"/>
  <c r="E40" i="9"/>
  <c r="J40" i="9" s="1"/>
  <c r="D41" i="9"/>
  <c r="I41" i="9" s="1"/>
  <c r="E41" i="9"/>
  <c r="J41" i="9" s="1"/>
  <c r="D42" i="9"/>
  <c r="I42" i="9" s="1"/>
  <c r="E42" i="9"/>
  <c r="J42" i="9" s="1"/>
  <c r="D43" i="9"/>
  <c r="I43" i="9" s="1"/>
  <c r="E43" i="9"/>
  <c r="J43" i="9" s="1"/>
  <c r="D44" i="9"/>
  <c r="I44" i="9" s="1"/>
  <c r="E44" i="9"/>
  <c r="J44" i="9" s="1"/>
  <c r="D45" i="9"/>
  <c r="I45" i="9" s="1"/>
  <c r="E45" i="9"/>
  <c r="J45" i="9" s="1"/>
  <c r="D46" i="9"/>
  <c r="I46" i="9" s="1"/>
  <c r="E46" i="9"/>
  <c r="J46" i="9" s="1"/>
  <c r="D47" i="9"/>
  <c r="I47" i="9" s="1"/>
  <c r="E47" i="9"/>
  <c r="J47" i="9" s="1"/>
  <c r="D48" i="9"/>
  <c r="I48" i="9" s="1"/>
  <c r="E48" i="9"/>
  <c r="J48" i="9" s="1"/>
  <c r="D49" i="9"/>
  <c r="I49" i="9" s="1"/>
  <c r="E49" i="9"/>
  <c r="J49" i="9" s="1"/>
  <c r="D50" i="9"/>
  <c r="I50" i="9" s="1"/>
  <c r="E50" i="9"/>
  <c r="J50" i="9" s="1"/>
  <c r="D51" i="9"/>
  <c r="I51" i="9" s="1"/>
  <c r="E51" i="9"/>
  <c r="J51" i="9" s="1"/>
  <c r="D52" i="9"/>
  <c r="I52" i="9" s="1"/>
  <c r="E52" i="9"/>
  <c r="J52" i="9" s="1"/>
  <c r="D53" i="9"/>
  <c r="I53" i="9" s="1"/>
  <c r="E53" i="9"/>
  <c r="J53" i="9" s="1"/>
  <c r="D54" i="9"/>
  <c r="I54" i="9" s="1"/>
  <c r="E54" i="9"/>
  <c r="J54" i="9" s="1"/>
  <c r="D33" i="9"/>
  <c r="I33" i="9" s="1"/>
  <c r="E33" i="9"/>
  <c r="J33" i="9" s="1"/>
  <c r="P22" i="9"/>
  <c r="W22" i="9" s="1"/>
  <c r="Q22" i="9"/>
  <c r="X22" i="9" s="1"/>
  <c r="P23" i="9"/>
  <c r="W23" i="9" s="1"/>
  <c r="Q23" i="9"/>
  <c r="X23" i="9" s="1"/>
  <c r="D14" i="9"/>
  <c r="K14" i="9" s="1"/>
  <c r="E14" i="9"/>
  <c r="L14" i="9" s="1"/>
  <c r="G14" i="9"/>
  <c r="H14" i="9" s="1"/>
  <c r="E26" i="9"/>
  <c r="L26" i="9" s="1"/>
  <c r="V30" i="10" s="1"/>
  <c r="F30" i="10" s="1"/>
  <c r="Q26" i="9"/>
  <c r="X26" i="9" s="1"/>
  <c r="D26" i="9"/>
  <c r="K26" i="9" s="1"/>
  <c r="U30" i="10" s="1"/>
  <c r="E30" i="10" s="1"/>
  <c r="P26" i="9"/>
  <c r="D26" i="12"/>
  <c r="D51" i="12" s="1"/>
  <c r="J51" i="12" s="1"/>
  <c r="E25" i="9"/>
  <c r="L25" i="9" s="1"/>
  <c r="V29" i="10" s="1"/>
  <c r="F29" i="10" s="1"/>
  <c r="Q25" i="9"/>
  <c r="X25" i="9" s="1"/>
  <c r="D25" i="9"/>
  <c r="K25" i="9" s="1"/>
  <c r="U29" i="10" s="1"/>
  <c r="E29" i="10" s="1"/>
  <c r="P25" i="9"/>
  <c r="W25" i="9" s="1"/>
  <c r="D25" i="12"/>
  <c r="D50" i="12" s="1"/>
  <c r="J50" i="12" s="1"/>
  <c r="E24" i="9"/>
  <c r="L24" i="9" s="1"/>
  <c r="V28" i="10" s="1"/>
  <c r="F28" i="10" s="1"/>
  <c r="Q24" i="9"/>
  <c r="X24" i="9" s="1"/>
  <c r="D24" i="9"/>
  <c r="K24" i="9" s="1"/>
  <c r="P24" i="9"/>
  <c r="W24" i="9" s="1"/>
  <c r="D24" i="12"/>
  <c r="D49" i="12" s="1"/>
  <c r="J49" i="12" s="1"/>
  <c r="E23" i="9"/>
  <c r="L23" i="9" s="1"/>
  <c r="V27" i="10" s="1"/>
  <c r="F27" i="10" s="1"/>
  <c r="D23" i="9"/>
  <c r="K23" i="9" s="1"/>
  <c r="D23" i="12"/>
  <c r="D48" i="12" s="1"/>
  <c r="J48" i="12" s="1"/>
  <c r="E22" i="9"/>
  <c r="L22" i="9" s="1"/>
  <c r="U22" i="12" s="1"/>
  <c r="F22" i="12" s="1"/>
  <c r="D22" i="9"/>
  <c r="K22" i="9" s="1"/>
  <c r="D22" i="12"/>
  <c r="D47" i="12" s="1"/>
  <c r="J47" i="12" s="1"/>
  <c r="E21" i="9"/>
  <c r="L21" i="9" s="1"/>
  <c r="V25" i="10" s="1"/>
  <c r="F25" i="10" s="1"/>
  <c r="Q21" i="9"/>
  <c r="X21" i="9" s="1"/>
  <c r="D21" i="9"/>
  <c r="K21" i="9" s="1"/>
  <c r="T21" i="12" s="1"/>
  <c r="E21" i="12" s="1"/>
  <c r="E46" i="12" s="1"/>
  <c r="K46" i="12" s="1"/>
  <c r="P21" i="9"/>
  <c r="W21" i="9" s="1"/>
  <c r="D21" i="12"/>
  <c r="J21" i="12" s="1"/>
  <c r="D46" i="12"/>
  <c r="J46" i="12" s="1"/>
  <c r="E20" i="9"/>
  <c r="L20" i="9" s="1"/>
  <c r="V24" i="10" s="1"/>
  <c r="F24" i="10" s="1"/>
  <c r="Q20" i="9"/>
  <c r="X20" i="9" s="1"/>
  <c r="D20" i="9"/>
  <c r="K20" i="9" s="1"/>
  <c r="U24" i="10" s="1"/>
  <c r="E24" i="10" s="1"/>
  <c r="P20" i="9"/>
  <c r="W20" i="9" s="1"/>
  <c r="D20" i="12"/>
  <c r="E19" i="9"/>
  <c r="L19" i="9" s="1"/>
  <c r="Q19" i="9"/>
  <c r="X19" i="9" s="1"/>
  <c r="D19" i="9"/>
  <c r="K19" i="9" s="1"/>
  <c r="P19" i="9"/>
  <c r="D19" i="12"/>
  <c r="J19" i="12" s="1"/>
  <c r="E18" i="9"/>
  <c r="L18" i="9" s="1"/>
  <c r="Q18" i="9"/>
  <c r="X18" i="9" s="1"/>
  <c r="D18" i="9"/>
  <c r="K18" i="9" s="1"/>
  <c r="P18" i="9"/>
  <c r="W18" i="9" s="1"/>
  <c r="D18" i="12"/>
  <c r="E17" i="9"/>
  <c r="L17" i="9" s="1"/>
  <c r="Q17" i="9"/>
  <c r="X17" i="9" s="1"/>
  <c r="D17" i="9"/>
  <c r="K17" i="9" s="1"/>
  <c r="P17" i="9"/>
  <c r="D17" i="12"/>
  <c r="J17" i="12" s="1"/>
  <c r="E16" i="9"/>
  <c r="L16" i="9" s="1"/>
  <c r="U16" i="12" s="1"/>
  <c r="F16" i="12" s="1"/>
  <c r="F41" i="12" s="1"/>
  <c r="L41" i="12" s="1"/>
  <c r="Q16" i="9"/>
  <c r="X16" i="9" s="1"/>
  <c r="D16" i="9"/>
  <c r="K16" i="9" s="1"/>
  <c r="P16" i="9"/>
  <c r="D16" i="12"/>
  <c r="D41" i="12" s="1"/>
  <c r="J41" i="12" s="1"/>
  <c r="E15" i="9"/>
  <c r="L15" i="9" s="1"/>
  <c r="Q15" i="9"/>
  <c r="X15" i="9" s="1"/>
  <c r="D15" i="9"/>
  <c r="K15" i="9" s="1"/>
  <c r="U19" i="10" s="1"/>
  <c r="E19" i="10" s="1"/>
  <c r="P15" i="9"/>
  <c r="W15" i="9" s="1"/>
  <c r="D15" i="12"/>
  <c r="D40" i="12" s="1"/>
  <c r="J40" i="12" s="1"/>
  <c r="Q14" i="9"/>
  <c r="X14" i="9" s="1"/>
  <c r="P14" i="9"/>
  <c r="D14" i="12"/>
  <c r="D39" i="12" s="1"/>
  <c r="J39" i="12" s="1"/>
  <c r="E13" i="9"/>
  <c r="L13" i="9" s="1"/>
  <c r="V17" i="10" s="1"/>
  <c r="F17" i="10" s="1"/>
  <c r="Q13" i="9"/>
  <c r="X13" i="9" s="1"/>
  <c r="D13" i="9"/>
  <c r="K13" i="9" s="1"/>
  <c r="P13" i="9"/>
  <c r="D13" i="12"/>
  <c r="D38" i="12" s="1"/>
  <c r="J38" i="12" s="1"/>
  <c r="E12" i="9"/>
  <c r="L12" i="9" s="1"/>
  <c r="Q12" i="9"/>
  <c r="X12" i="9" s="1"/>
  <c r="D12" i="9"/>
  <c r="K12" i="9" s="1"/>
  <c r="P12" i="9"/>
  <c r="D12" i="12"/>
  <c r="J12" i="12" s="1"/>
  <c r="E11" i="9"/>
  <c r="L11" i="9" s="1"/>
  <c r="V15" i="10" s="1"/>
  <c r="F15" i="10" s="1"/>
  <c r="Q11" i="9"/>
  <c r="X11" i="9" s="1"/>
  <c r="D11" i="9"/>
  <c r="K11" i="9" s="1"/>
  <c r="P11" i="9"/>
  <c r="W11" i="9" s="1"/>
  <c r="D11" i="12"/>
  <c r="J11" i="12" s="1"/>
  <c r="E10" i="9"/>
  <c r="L10" i="9" s="1"/>
  <c r="Q10" i="9"/>
  <c r="X10" i="9" s="1"/>
  <c r="D10" i="9"/>
  <c r="K10" i="9" s="1"/>
  <c r="P10" i="9"/>
  <c r="W10" i="9" s="1"/>
  <c r="D10" i="12"/>
  <c r="J10" i="12" s="1"/>
  <c r="E9" i="9"/>
  <c r="L9" i="9" s="1"/>
  <c r="V13" i="10" s="1"/>
  <c r="F13" i="10" s="1"/>
  <c r="Q9" i="9"/>
  <c r="X9" i="9" s="1"/>
  <c r="D9" i="9"/>
  <c r="K9" i="9" s="1"/>
  <c r="U13" i="10" s="1"/>
  <c r="E13" i="10" s="1"/>
  <c r="P9" i="9"/>
  <c r="D9" i="12"/>
  <c r="J9" i="12" s="1"/>
  <c r="F7" i="12"/>
  <c r="F32" i="12" s="1"/>
  <c r="L32" i="12" s="1"/>
  <c r="E7" i="12"/>
  <c r="E32" i="12" s="1"/>
  <c r="K32" i="12" s="1"/>
  <c r="F6" i="12"/>
  <c r="F31" i="12" s="1"/>
  <c r="L31" i="12" s="1"/>
  <c r="E6" i="12"/>
  <c r="E31" i="12" s="1"/>
  <c r="K31" i="12" s="1"/>
  <c r="D6" i="9"/>
  <c r="K6" i="9" s="1"/>
  <c r="D7" i="9"/>
  <c r="P6" i="9"/>
  <c r="W6" i="9" s="1"/>
  <c r="P7" i="9"/>
  <c r="F5" i="12"/>
  <c r="F30" i="12" s="1"/>
  <c r="L30" i="12" s="1"/>
  <c r="E5" i="12"/>
  <c r="E30" i="12" s="1"/>
  <c r="K30" i="12" s="1"/>
  <c r="F29" i="12"/>
  <c r="L29" i="12" s="1"/>
  <c r="E29" i="12"/>
  <c r="K29" i="12" s="1"/>
  <c r="F28" i="12"/>
  <c r="L28" i="12" s="1"/>
  <c r="E28" i="12"/>
  <c r="K28" i="12" s="1"/>
  <c r="D28" i="12"/>
  <c r="J28" i="12" s="1"/>
  <c r="C28" i="12"/>
  <c r="I28" i="12" s="1"/>
  <c r="H4" i="9"/>
  <c r="B4" i="9"/>
  <c r="I4" i="9" s="1"/>
  <c r="A28" i="12"/>
  <c r="J25" i="12"/>
  <c r="J23" i="12"/>
  <c r="J13" i="12"/>
  <c r="L4" i="12"/>
  <c r="K4" i="12"/>
  <c r="I4" i="10"/>
  <c r="Q8" i="9"/>
  <c r="W8" i="9" s="1"/>
  <c r="Q7" i="9"/>
  <c r="I37" i="15"/>
  <c r="H37" i="15"/>
  <c r="G37" i="15"/>
  <c r="F37" i="15"/>
  <c r="I35" i="15"/>
  <c r="H35" i="15"/>
  <c r="G35" i="15"/>
  <c r="F35" i="15"/>
  <c r="D5" i="9"/>
  <c r="E5" i="9"/>
  <c r="F5" i="9"/>
  <c r="I33" i="15"/>
  <c r="H33" i="15"/>
  <c r="G33" i="15"/>
  <c r="F33" i="15"/>
  <c r="E33" i="15"/>
  <c r="D33" i="15"/>
  <c r="C33" i="15"/>
  <c r="B33" i="15"/>
  <c r="I29" i="15"/>
  <c r="I28" i="15"/>
  <c r="I27" i="15"/>
  <c r="I26" i="15"/>
  <c r="I25" i="15"/>
  <c r="I24" i="15"/>
  <c r="I23" i="15"/>
  <c r="I22" i="15"/>
  <c r="I21" i="15"/>
  <c r="I20" i="15"/>
  <c r="I18" i="15"/>
  <c r="I17" i="15"/>
  <c r="I16" i="15"/>
  <c r="I15" i="15"/>
  <c r="I14" i="15"/>
  <c r="I13" i="15"/>
  <c r="I12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E8" i="9"/>
  <c r="K8" i="9" s="1"/>
  <c r="U12" i="10" s="1"/>
  <c r="E12" i="10" s="1"/>
  <c r="E7" i="9"/>
  <c r="D8" i="15"/>
  <c r="D7" i="15"/>
  <c r="I6" i="15"/>
  <c r="H6" i="15"/>
  <c r="E4" i="9"/>
  <c r="X6" i="15" s="1"/>
  <c r="G6" i="15" s="1"/>
  <c r="E6" i="15"/>
  <c r="D6" i="15"/>
  <c r="T6" i="15"/>
  <c r="C6" i="15" s="1"/>
  <c r="G5" i="15"/>
  <c r="E5" i="15"/>
  <c r="D5" i="15"/>
  <c r="A2" i="15"/>
  <c r="C3" i="9"/>
  <c r="P1" i="15" s="1"/>
  <c r="S26" i="9"/>
  <c r="T26" i="9" s="1"/>
  <c r="S25" i="9"/>
  <c r="T25" i="9" s="1"/>
  <c r="S24" i="9"/>
  <c r="T24" i="9" s="1"/>
  <c r="S23" i="9"/>
  <c r="T23" i="9" s="1"/>
  <c r="S22" i="9"/>
  <c r="T22" i="9" s="1"/>
  <c r="S21" i="9"/>
  <c r="T21" i="9" s="1"/>
  <c r="S20" i="9"/>
  <c r="T20" i="9" s="1"/>
  <c r="S19" i="9"/>
  <c r="T19" i="9" s="1"/>
  <c r="S18" i="9"/>
  <c r="T18" i="9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3" i="9"/>
  <c r="H13" i="9" s="1"/>
  <c r="G12" i="9"/>
  <c r="H12" i="9" s="1"/>
  <c r="G11" i="9"/>
  <c r="H11" i="9" s="1"/>
  <c r="G10" i="9"/>
  <c r="H10" i="9" s="1"/>
  <c r="G9" i="9"/>
  <c r="H9" i="9" s="1"/>
  <c r="D35" i="12"/>
  <c r="J35" i="12" s="1"/>
  <c r="D45" i="12"/>
  <c r="J45" i="12" s="1"/>
  <c r="J20" i="12"/>
  <c r="D43" i="12"/>
  <c r="J43" i="12" s="1"/>
  <c r="J18" i="12"/>
  <c r="K6" i="12"/>
  <c r="H17" i="12" l="1"/>
  <c r="T24" i="12"/>
  <c r="E24" i="12" s="1"/>
  <c r="F21" i="15"/>
  <c r="T11" i="12"/>
  <c r="E11" i="12" s="1"/>
  <c r="E36" i="12" s="1"/>
  <c r="K36" i="12" s="1"/>
  <c r="F24" i="15"/>
  <c r="I19" i="15"/>
  <c r="F19" i="15"/>
  <c r="H10" i="12"/>
  <c r="H23" i="12"/>
  <c r="H9" i="12"/>
  <c r="U15" i="12"/>
  <c r="F15" i="12" s="1"/>
  <c r="U14" i="12"/>
  <c r="F14" i="12" s="1"/>
  <c r="L14" i="12" s="1"/>
  <c r="B40" i="12"/>
  <c r="H40" i="12" s="1"/>
  <c r="U10" i="10"/>
  <c r="E10" i="10" s="1"/>
  <c r="H22" i="12"/>
  <c r="H18" i="12"/>
  <c r="B39" i="12"/>
  <c r="H39" i="12" s="1"/>
  <c r="B36" i="12"/>
  <c r="H36" i="12" s="1"/>
  <c r="G4" i="9"/>
  <c r="C4" i="10"/>
  <c r="D34" i="12"/>
  <c r="J34" i="12" s="1"/>
  <c r="L5" i="12"/>
  <c r="R33" i="15"/>
  <c r="A33" i="15" s="1"/>
  <c r="J14" i="12"/>
  <c r="K5" i="12"/>
  <c r="J15" i="12"/>
  <c r="L6" i="12"/>
  <c r="J22" i="12"/>
  <c r="R3" i="15"/>
  <c r="A3" i="15" s="1"/>
  <c r="R1" i="15"/>
  <c r="A1" i="15" s="1"/>
  <c r="W17" i="15"/>
  <c r="X17" i="15" s="1"/>
  <c r="G17" i="15" s="1"/>
  <c r="W24" i="15"/>
  <c r="X24" i="15" s="1"/>
  <c r="G24" i="15" s="1"/>
  <c r="W19" i="15"/>
  <c r="X19" i="15" s="1"/>
  <c r="G19" i="15" s="1"/>
  <c r="W20" i="15"/>
  <c r="X20" i="15" s="1"/>
  <c r="G20" i="15" s="1"/>
  <c r="W29" i="15"/>
  <c r="X29" i="15" s="1"/>
  <c r="G29" i="15" s="1"/>
  <c r="D37" i="12"/>
  <c r="J37" i="12" s="1"/>
  <c r="J26" i="12"/>
  <c r="Y7" i="15"/>
  <c r="H7" i="15" s="1"/>
  <c r="W22" i="15"/>
  <c r="X22" i="15" s="1"/>
  <c r="G22" i="15" s="1"/>
  <c r="W12" i="15"/>
  <c r="X12" i="15" s="1"/>
  <c r="G12" i="15" s="1"/>
  <c r="W16" i="15"/>
  <c r="X16" i="15" s="1"/>
  <c r="G16" i="15" s="1"/>
  <c r="C17" i="9"/>
  <c r="J17" i="9" s="1"/>
  <c r="T21" i="10" s="1"/>
  <c r="D21" i="10" s="1"/>
  <c r="O7" i="9"/>
  <c r="F54" i="9"/>
  <c r="G54" i="9" s="1"/>
  <c r="F46" i="9"/>
  <c r="G46" i="9" s="1"/>
  <c r="D44" i="12"/>
  <c r="J44" i="12" s="1"/>
  <c r="F42" i="9"/>
  <c r="G42" i="9" s="1"/>
  <c r="R48" i="9"/>
  <c r="S48" i="9" s="1"/>
  <c r="R38" i="9"/>
  <c r="S38" i="9" s="1"/>
  <c r="V26" i="10"/>
  <c r="F26" i="10" s="1"/>
  <c r="T15" i="12"/>
  <c r="E15" i="12" s="1"/>
  <c r="K15" i="12" s="1"/>
  <c r="J16" i="12"/>
  <c r="U11" i="12"/>
  <c r="F11" i="12" s="1"/>
  <c r="L11" i="12" s="1"/>
  <c r="D42" i="12"/>
  <c r="J42" i="12" s="1"/>
  <c r="W7" i="9"/>
  <c r="K7" i="12"/>
  <c r="O13" i="9"/>
  <c r="V13" i="9" s="1"/>
  <c r="R51" i="9"/>
  <c r="T51" i="9" s="1"/>
  <c r="R45" i="9"/>
  <c r="T45" i="9" s="1"/>
  <c r="R43" i="9"/>
  <c r="T43" i="9" s="1"/>
  <c r="R41" i="9"/>
  <c r="T41" i="9" s="1"/>
  <c r="R39" i="9"/>
  <c r="S39" i="9" s="1"/>
  <c r="J24" i="12"/>
  <c r="C16" i="9"/>
  <c r="J16" i="9" s="1"/>
  <c r="T20" i="10" s="1"/>
  <c r="D20" i="10" s="1"/>
  <c r="C14" i="9"/>
  <c r="J14" i="9" s="1"/>
  <c r="T18" i="10" s="1"/>
  <c r="D18" i="10" s="1"/>
  <c r="C12" i="9"/>
  <c r="J12" i="9" s="1"/>
  <c r="T16" i="10" s="1"/>
  <c r="D16" i="10" s="1"/>
  <c r="T25" i="12"/>
  <c r="E25" i="12" s="1"/>
  <c r="E50" i="12" s="1"/>
  <c r="K50" i="12" s="1"/>
  <c r="U25" i="10"/>
  <c r="E25" i="10" s="1"/>
  <c r="C26" i="9"/>
  <c r="J26" i="9" s="1"/>
  <c r="T30" i="10" s="1"/>
  <c r="D30" i="10" s="1"/>
  <c r="C25" i="9"/>
  <c r="J25" i="9" s="1"/>
  <c r="T29" i="10" s="1"/>
  <c r="D29" i="10" s="1"/>
  <c r="F53" i="9"/>
  <c r="G53" i="9" s="1"/>
  <c r="F51" i="9"/>
  <c r="G51" i="9" s="1"/>
  <c r="F50" i="9"/>
  <c r="H50" i="9" s="1"/>
  <c r="F48" i="9"/>
  <c r="H48" i="9" s="1"/>
  <c r="C18" i="9"/>
  <c r="J18" i="9" s="1"/>
  <c r="T22" i="10" s="1"/>
  <c r="D22" i="10" s="1"/>
  <c r="F38" i="9"/>
  <c r="H38" i="9" s="1"/>
  <c r="F37" i="9"/>
  <c r="H37" i="9" s="1"/>
  <c r="F36" i="9"/>
  <c r="H36" i="9" s="1"/>
  <c r="F35" i="9"/>
  <c r="G35" i="9" s="1"/>
  <c r="R42" i="9"/>
  <c r="S42" i="9" s="1"/>
  <c r="R54" i="9"/>
  <c r="S54" i="9" s="1"/>
  <c r="R46" i="9"/>
  <c r="S46" i="9" s="1"/>
  <c r="C5" i="9"/>
  <c r="J5" i="9" s="1"/>
  <c r="D9" i="10" s="1"/>
  <c r="O23" i="9"/>
  <c r="V23" i="9" s="1"/>
  <c r="O22" i="9"/>
  <c r="V22" i="9" s="1"/>
  <c r="R50" i="9"/>
  <c r="S50" i="9" s="1"/>
  <c r="O20" i="9"/>
  <c r="V20" i="9" s="1"/>
  <c r="O19" i="9"/>
  <c r="V19" i="9" s="1"/>
  <c r="O18" i="9"/>
  <c r="V18" i="9" s="1"/>
  <c r="O17" i="9"/>
  <c r="V17" i="9" s="1"/>
  <c r="O15" i="9"/>
  <c r="V15" i="9" s="1"/>
  <c r="O12" i="9"/>
  <c r="V12" i="9" s="1"/>
  <c r="O10" i="9"/>
  <c r="V10" i="9" s="1"/>
  <c r="O9" i="9"/>
  <c r="V9" i="9" s="1"/>
  <c r="L7" i="12"/>
  <c r="C24" i="9"/>
  <c r="J24" i="9" s="1"/>
  <c r="T28" i="10" s="1"/>
  <c r="D28" i="10" s="1"/>
  <c r="C22" i="9"/>
  <c r="J22" i="9" s="1"/>
  <c r="T26" i="10" s="1"/>
  <c r="D26" i="10" s="1"/>
  <c r="C20" i="9"/>
  <c r="J20" i="9" s="1"/>
  <c r="T24" i="10" s="1"/>
  <c r="D24" i="10" s="1"/>
  <c r="C10" i="9"/>
  <c r="J10" i="9" s="1"/>
  <c r="T14" i="10" s="1"/>
  <c r="D14" i="10" s="1"/>
  <c r="C7" i="9"/>
  <c r="O6" i="9"/>
  <c r="V6" i="9" s="1"/>
  <c r="O24" i="9"/>
  <c r="V24" i="9" s="1"/>
  <c r="O21" i="9"/>
  <c r="V21" i="9" s="1"/>
  <c r="C8" i="9"/>
  <c r="J8" i="9" s="1"/>
  <c r="T12" i="10" s="1"/>
  <c r="D12" i="10" s="1"/>
  <c r="F52" i="9"/>
  <c r="G52" i="9" s="1"/>
  <c r="F44" i="9"/>
  <c r="G44" i="9" s="1"/>
  <c r="F40" i="9"/>
  <c r="G40" i="9" s="1"/>
  <c r="R35" i="9"/>
  <c r="S35" i="9" s="1"/>
  <c r="D36" i="12"/>
  <c r="J36" i="12" s="1"/>
  <c r="C23" i="9"/>
  <c r="J23" i="9" s="1"/>
  <c r="T27" i="10" s="1"/>
  <c r="D27" i="10" s="1"/>
  <c r="C21" i="9"/>
  <c r="J21" i="9" s="1"/>
  <c r="T25" i="10" s="1"/>
  <c r="D25" i="10" s="1"/>
  <c r="C19" i="9"/>
  <c r="J19" i="9" s="1"/>
  <c r="T23" i="10" s="1"/>
  <c r="D23" i="10" s="1"/>
  <c r="C15" i="9"/>
  <c r="J15" i="9" s="1"/>
  <c r="T19" i="10" s="1"/>
  <c r="D19" i="10" s="1"/>
  <c r="C13" i="9"/>
  <c r="J13" i="9" s="1"/>
  <c r="T17" i="10" s="1"/>
  <c r="D17" i="10" s="1"/>
  <c r="C9" i="9"/>
  <c r="J9" i="9" s="1"/>
  <c r="T13" i="10" s="1"/>
  <c r="D13" i="10" s="1"/>
  <c r="O26" i="9"/>
  <c r="V26" i="9" s="1"/>
  <c r="O16" i="9"/>
  <c r="V16" i="9" s="1"/>
  <c r="O11" i="9"/>
  <c r="V11" i="9" s="1"/>
  <c r="O8" i="9"/>
  <c r="V8" i="9" s="1"/>
  <c r="F49" i="9"/>
  <c r="H49" i="9" s="1"/>
  <c r="F47" i="9"/>
  <c r="G47" i="9" s="1"/>
  <c r="F45" i="9"/>
  <c r="H45" i="9" s="1"/>
  <c r="F43" i="9"/>
  <c r="G43" i="9" s="1"/>
  <c r="F41" i="9"/>
  <c r="H41" i="9" s="1"/>
  <c r="F39" i="9"/>
  <c r="G39" i="9" s="1"/>
  <c r="R53" i="9"/>
  <c r="T53" i="9" s="1"/>
  <c r="R49" i="9"/>
  <c r="S49" i="9" s="1"/>
  <c r="O25" i="9"/>
  <c r="V25" i="9" s="1"/>
  <c r="O14" i="9"/>
  <c r="U17" i="15" s="1"/>
  <c r="D17" i="15" s="1"/>
  <c r="V20" i="10"/>
  <c r="F20" i="10" s="1"/>
  <c r="U26" i="12"/>
  <c r="F26" i="12" s="1"/>
  <c r="F51" i="12" s="1"/>
  <c r="L51" i="12" s="1"/>
  <c r="C11" i="9"/>
  <c r="J11" i="9" s="1"/>
  <c r="T15" i="10" s="1"/>
  <c r="D15" i="10" s="1"/>
  <c r="C6" i="9"/>
  <c r="J6" i="9" s="1"/>
  <c r="T10" i="10" s="1"/>
  <c r="D10" i="10" s="1"/>
  <c r="R37" i="9"/>
  <c r="S37" i="9" s="1"/>
  <c r="R34" i="9"/>
  <c r="T34" i="9" s="1"/>
  <c r="F34" i="9"/>
  <c r="H34" i="9" s="1"/>
  <c r="K21" i="12"/>
  <c r="R52" i="9"/>
  <c r="S52" i="9" s="1"/>
  <c r="R44" i="9"/>
  <c r="T44" i="9" s="1"/>
  <c r="R47" i="9"/>
  <c r="S47" i="9" s="1"/>
  <c r="R40" i="9"/>
  <c r="T40" i="9" s="1"/>
  <c r="R36" i="9"/>
  <c r="T36" i="9" s="1"/>
  <c r="T48" i="9"/>
  <c r="F33" i="9"/>
  <c r="H33" i="9" s="1"/>
  <c r="H51" i="9"/>
  <c r="K51" i="9" s="1"/>
  <c r="B23" i="9" s="1"/>
  <c r="Y8" i="15"/>
  <c r="Z8" i="15" s="1"/>
  <c r="I8" i="15" s="1"/>
  <c r="V18" i="10"/>
  <c r="F18" i="10" s="1"/>
  <c r="W26" i="15"/>
  <c r="X26" i="15" s="1"/>
  <c r="G26" i="15" s="1"/>
  <c r="U25" i="12"/>
  <c r="F25" i="12" s="1"/>
  <c r="L25" i="12" s="1"/>
  <c r="U13" i="12"/>
  <c r="F13" i="12" s="1"/>
  <c r="L13" i="12" s="1"/>
  <c r="W28" i="15"/>
  <c r="X28" i="15" s="1"/>
  <c r="G28" i="15" s="1"/>
  <c r="W21" i="15"/>
  <c r="X21" i="15" s="1"/>
  <c r="G21" i="15" s="1"/>
  <c r="B3" i="9"/>
  <c r="U21" i="12"/>
  <c r="F21" i="12" s="1"/>
  <c r="L21" i="12" s="1"/>
  <c r="W25" i="15"/>
  <c r="X25" i="15" s="1"/>
  <c r="G25" i="15" s="1"/>
  <c r="K7" i="9"/>
  <c r="U11" i="10" s="1"/>
  <c r="E11" i="10" s="1"/>
  <c r="U17" i="10"/>
  <c r="E17" i="10" s="1"/>
  <c r="W18" i="15"/>
  <c r="X18" i="15" s="1"/>
  <c r="G18" i="15" s="1"/>
  <c r="W17" i="9"/>
  <c r="T20" i="12"/>
  <c r="E20" i="12" s="1"/>
  <c r="E45" i="12" s="1"/>
  <c r="K45" i="12" s="1"/>
  <c r="W13" i="15"/>
  <c r="X13" i="15" s="1"/>
  <c r="G13" i="15" s="1"/>
  <c r="W19" i="9"/>
  <c r="T19" i="12" s="1"/>
  <c r="E19" i="12" s="1"/>
  <c r="U18" i="12"/>
  <c r="F18" i="12" s="1"/>
  <c r="L18" i="12" s="1"/>
  <c r="V22" i="10"/>
  <c r="F22" i="10" s="1"/>
  <c r="U23" i="10"/>
  <c r="E23" i="10" s="1"/>
  <c r="U26" i="10"/>
  <c r="E26" i="10" s="1"/>
  <c r="T22" i="12"/>
  <c r="E22" i="12" s="1"/>
  <c r="E47" i="12" s="1"/>
  <c r="K47" i="12" s="1"/>
  <c r="U16" i="10"/>
  <c r="E16" i="10" s="1"/>
  <c r="U19" i="12"/>
  <c r="F19" i="12" s="1"/>
  <c r="F44" i="12" s="1"/>
  <c r="L44" i="12" s="1"/>
  <c r="V23" i="10"/>
  <c r="F23" i="10" s="1"/>
  <c r="U28" i="10"/>
  <c r="E28" i="10" s="1"/>
  <c r="V19" i="10"/>
  <c r="F19" i="10" s="1"/>
  <c r="W13" i="9"/>
  <c r="T13" i="12" s="1"/>
  <c r="E13" i="12" s="1"/>
  <c r="K11" i="12"/>
  <c r="W16" i="9"/>
  <c r="U15" i="10"/>
  <c r="E15" i="10" s="1"/>
  <c r="U17" i="12"/>
  <c r="F17" i="12" s="1"/>
  <c r="F42" i="12" s="1"/>
  <c r="L42" i="12" s="1"/>
  <c r="V21" i="10"/>
  <c r="F21" i="10" s="1"/>
  <c r="F40" i="12"/>
  <c r="L40" i="12" s="1"/>
  <c r="L15" i="12"/>
  <c r="V14" i="10"/>
  <c r="F14" i="10" s="1"/>
  <c r="U10" i="12"/>
  <c r="F10" i="12" s="1"/>
  <c r="F35" i="12" s="1"/>
  <c r="L35" i="12" s="1"/>
  <c r="U12" i="12"/>
  <c r="F12" i="12" s="1"/>
  <c r="V16" i="10"/>
  <c r="F16" i="10" s="1"/>
  <c r="T18" i="12"/>
  <c r="E18" i="12" s="1"/>
  <c r="E43" i="12" s="1"/>
  <c r="K43" i="12" s="1"/>
  <c r="U22" i="10"/>
  <c r="E22" i="10" s="1"/>
  <c r="U27" i="10"/>
  <c r="E27" i="10" s="1"/>
  <c r="T23" i="12"/>
  <c r="E23" i="12" s="1"/>
  <c r="U23" i="12"/>
  <c r="F23" i="12" s="1"/>
  <c r="L23" i="12" s="1"/>
  <c r="U20" i="12"/>
  <c r="F20" i="12" s="1"/>
  <c r="U24" i="12"/>
  <c r="F24" i="12" s="1"/>
  <c r="U9" i="12"/>
  <c r="F9" i="12" s="1"/>
  <c r="W23" i="15"/>
  <c r="X23" i="15" s="1"/>
  <c r="G23" i="15" s="1"/>
  <c r="U18" i="10"/>
  <c r="E18" i="10" s="1"/>
  <c r="W27" i="15"/>
  <c r="X27" i="15" s="1"/>
  <c r="G27" i="15" s="1"/>
  <c r="W14" i="15"/>
  <c r="X14" i="15" s="1"/>
  <c r="G14" i="15" s="1"/>
  <c r="W14" i="9"/>
  <c r="T14" i="12" s="1"/>
  <c r="E14" i="12" s="1"/>
  <c r="U20" i="10"/>
  <c r="E20" i="10" s="1"/>
  <c r="T16" i="12"/>
  <c r="E16" i="12" s="1"/>
  <c r="K24" i="12"/>
  <c r="E49" i="12"/>
  <c r="K49" i="12" s="1"/>
  <c r="L16" i="12"/>
  <c r="U21" i="10"/>
  <c r="E21" i="10" s="1"/>
  <c r="T17" i="12"/>
  <c r="E17" i="12" s="1"/>
  <c r="U14" i="10"/>
  <c r="E14" i="10" s="1"/>
  <c r="T10" i="12"/>
  <c r="E10" i="12" s="1"/>
  <c r="L22" i="12"/>
  <c r="F47" i="12"/>
  <c r="L47" i="12" s="1"/>
  <c r="W15" i="15"/>
  <c r="X15" i="15" s="1"/>
  <c r="G15" i="15" s="1"/>
  <c r="W12" i="9"/>
  <c r="T12" i="12" s="1"/>
  <c r="E12" i="12" s="1"/>
  <c r="E37" i="12" s="1"/>
  <c r="K37" i="12" s="1"/>
  <c r="W9" i="9"/>
  <c r="T9" i="12" s="1"/>
  <c r="E9" i="12" s="1"/>
  <c r="W26" i="9"/>
  <c r="T26" i="12" s="1"/>
  <c r="E26" i="12" s="1"/>
  <c r="E51" i="12" s="1"/>
  <c r="K51" i="12" s="1"/>
  <c r="F39" i="12" l="1"/>
  <c r="L39" i="12" s="1"/>
  <c r="K14" i="12"/>
  <c r="E39" i="12"/>
  <c r="K39" i="12" s="1"/>
  <c r="S43" i="9"/>
  <c r="H46" i="9"/>
  <c r="T39" i="9"/>
  <c r="S51" i="9"/>
  <c r="W51" i="9" s="1"/>
  <c r="T46" i="9"/>
  <c r="W46" i="9" s="1"/>
  <c r="G49" i="9"/>
  <c r="K49" i="9" s="1"/>
  <c r="B21" i="9" s="1"/>
  <c r="U12" i="15"/>
  <c r="D12" i="15" s="1"/>
  <c r="U15" i="15"/>
  <c r="D15" i="15" s="1"/>
  <c r="U26" i="15"/>
  <c r="D26" i="15" s="1"/>
  <c r="H44" i="9"/>
  <c r="K44" i="9" s="1"/>
  <c r="B16" i="9" s="1"/>
  <c r="H42" i="9"/>
  <c r="K42" i="9" s="1"/>
  <c r="B14" i="9" s="1"/>
  <c r="T42" i="9"/>
  <c r="W42" i="9" s="1"/>
  <c r="N14" i="9" s="1"/>
  <c r="R14" i="9" s="1"/>
  <c r="U22" i="15"/>
  <c r="D22" i="15" s="1"/>
  <c r="G38" i="9"/>
  <c r="K38" i="9" s="1"/>
  <c r="B10" i="9" s="1"/>
  <c r="G45" i="9"/>
  <c r="K45" i="9" s="1"/>
  <c r="B17" i="9" s="1"/>
  <c r="H54" i="9"/>
  <c r="K54" i="9" s="1"/>
  <c r="B26" i="9" s="1"/>
  <c r="G41" i="9"/>
  <c r="U14" i="15"/>
  <c r="D14" i="15" s="1"/>
  <c r="Z7" i="15"/>
  <c r="I7" i="15" s="1"/>
  <c r="V7" i="9"/>
  <c r="H52" i="9"/>
  <c r="K52" i="9" s="1"/>
  <c r="B24" i="9" s="1"/>
  <c r="S41" i="9"/>
  <c r="W41" i="9" s="1"/>
  <c r="N13" i="9" s="1"/>
  <c r="R13" i="9" s="1"/>
  <c r="U18" i="15"/>
  <c r="D18" i="15" s="1"/>
  <c r="U13" i="15"/>
  <c r="D13" i="15" s="1"/>
  <c r="S45" i="9"/>
  <c r="T52" i="9"/>
  <c r="W52" i="9" s="1"/>
  <c r="N24" i="9" s="1"/>
  <c r="R24" i="9" s="1"/>
  <c r="T38" i="9"/>
  <c r="W38" i="9" s="1"/>
  <c r="N10" i="9" s="1"/>
  <c r="R10" i="9" s="1"/>
  <c r="T54" i="9"/>
  <c r="W54" i="9" s="1"/>
  <c r="N26" i="9" s="1"/>
  <c r="R26" i="9" s="1"/>
  <c r="U16" i="15"/>
  <c r="D16" i="15" s="1"/>
  <c r="H47" i="9"/>
  <c r="K47" i="9" s="1"/>
  <c r="B19" i="9" s="1"/>
  <c r="I19" i="9" s="1"/>
  <c r="G48" i="9"/>
  <c r="K48" i="9" s="1"/>
  <c r="B20" i="9" s="1"/>
  <c r="S53" i="9"/>
  <c r="W53" i="9" s="1"/>
  <c r="N25" i="9" s="1"/>
  <c r="T35" i="9"/>
  <c r="W35" i="9" s="1"/>
  <c r="N7" i="9" s="1"/>
  <c r="E40" i="12"/>
  <c r="K40" i="12" s="1"/>
  <c r="F36" i="12"/>
  <c r="L36" i="12" s="1"/>
  <c r="G37" i="9"/>
  <c r="K37" i="9" s="1"/>
  <c r="B9" i="9" s="1"/>
  <c r="H40" i="9"/>
  <c r="K40" i="9" s="1"/>
  <c r="B12" i="9" s="1"/>
  <c r="U24" i="15"/>
  <c r="D24" i="15" s="1"/>
  <c r="U23" i="15"/>
  <c r="D23" i="15" s="1"/>
  <c r="H35" i="9"/>
  <c r="K35" i="9" s="1"/>
  <c r="B7" i="9" s="1"/>
  <c r="K25" i="12"/>
  <c r="H53" i="9"/>
  <c r="K53" i="9" s="1"/>
  <c r="B25" i="9" s="1"/>
  <c r="G50" i="9"/>
  <c r="K50" i="9" s="1"/>
  <c r="B22" i="9" s="1"/>
  <c r="H43" i="9"/>
  <c r="K43" i="9" s="1"/>
  <c r="B15" i="9" s="1"/>
  <c r="F15" i="9" s="1"/>
  <c r="H39" i="9"/>
  <c r="K39" i="9" s="1"/>
  <c r="B11" i="9" s="1"/>
  <c r="F11" i="9" s="1"/>
  <c r="G36" i="9"/>
  <c r="K36" i="9" s="1"/>
  <c r="B8" i="9" s="1"/>
  <c r="I8" i="9" s="1"/>
  <c r="G34" i="9"/>
  <c r="K34" i="9" s="1"/>
  <c r="B6" i="9" s="1"/>
  <c r="I6" i="9" s="1"/>
  <c r="S10" i="10" s="1"/>
  <c r="C10" i="10" s="1"/>
  <c r="U29" i="15"/>
  <c r="D29" i="15" s="1"/>
  <c r="U25" i="15"/>
  <c r="D25" i="15" s="1"/>
  <c r="U19" i="15"/>
  <c r="D19" i="15" s="1"/>
  <c r="U21" i="15"/>
  <c r="D21" i="15" s="1"/>
  <c r="U20" i="15"/>
  <c r="D20" i="15" s="1"/>
  <c r="U28" i="15"/>
  <c r="D28" i="15" s="1"/>
  <c r="T49" i="9"/>
  <c r="W49" i="9" s="1"/>
  <c r="T50" i="9"/>
  <c r="W50" i="9" s="1"/>
  <c r="N22" i="9" s="1"/>
  <c r="R22" i="9" s="1"/>
  <c r="U27" i="15"/>
  <c r="D27" i="15" s="1"/>
  <c r="W45" i="9"/>
  <c r="N17" i="9" s="1"/>
  <c r="R17" i="9" s="1"/>
  <c r="T37" i="9"/>
  <c r="W37" i="9" s="1"/>
  <c r="S36" i="9"/>
  <c r="W36" i="9" s="1"/>
  <c r="N8" i="9" s="1"/>
  <c r="I23" i="9"/>
  <c r="F23" i="9"/>
  <c r="W48" i="9"/>
  <c r="N20" i="9" s="1"/>
  <c r="L26" i="12"/>
  <c r="V14" i="9"/>
  <c r="W43" i="9"/>
  <c r="N15" i="9" s="1"/>
  <c r="S40" i="9"/>
  <c r="W40" i="9" s="1"/>
  <c r="N12" i="9" s="1"/>
  <c r="R12" i="9" s="1"/>
  <c r="W39" i="9"/>
  <c r="K46" i="9"/>
  <c r="B18" i="9" s="1"/>
  <c r="J7" i="9"/>
  <c r="T11" i="10" s="1"/>
  <c r="D11" i="10" s="1"/>
  <c r="N18" i="9"/>
  <c r="K18" i="12"/>
  <c r="K41" i="9"/>
  <c r="B13" i="9" s="1"/>
  <c r="T47" i="9"/>
  <c r="W47" i="9" s="1"/>
  <c r="N19" i="9" s="1"/>
  <c r="R19" i="9" s="1"/>
  <c r="S34" i="9"/>
  <c r="W34" i="9" s="1"/>
  <c r="N6" i="9" s="1"/>
  <c r="G33" i="9"/>
  <c r="K33" i="9" s="1"/>
  <c r="B5" i="9" s="1"/>
  <c r="H8" i="15"/>
  <c r="F46" i="12"/>
  <c r="L46" i="12" s="1"/>
  <c r="K12" i="12"/>
  <c r="F38" i="12"/>
  <c r="L38" i="12" s="1"/>
  <c r="K20" i="12"/>
  <c r="F43" i="12"/>
  <c r="L43" i="12" s="1"/>
  <c r="S44" i="9"/>
  <c r="W44" i="9" s="1"/>
  <c r="N16" i="9" s="1"/>
  <c r="R16" i="9" s="1"/>
  <c r="T5" i="15"/>
  <c r="C5" i="15" s="1"/>
  <c r="L17" i="12"/>
  <c r="B3" i="12"/>
  <c r="B28" i="12" s="1"/>
  <c r="H28" i="12" s="1"/>
  <c r="F50" i="12"/>
  <c r="L50" i="12" s="1"/>
  <c r="L19" i="12"/>
  <c r="K22" i="12"/>
  <c r="K26" i="12"/>
  <c r="E38" i="12"/>
  <c r="K38" i="12" s="1"/>
  <c r="K13" i="12"/>
  <c r="F48" i="12"/>
  <c r="L48" i="12" s="1"/>
  <c r="L10" i="12"/>
  <c r="K19" i="12"/>
  <c r="E44" i="12"/>
  <c r="K44" i="12" s="1"/>
  <c r="F45" i="12"/>
  <c r="L45" i="12" s="1"/>
  <c r="L20" i="12"/>
  <c r="L12" i="12"/>
  <c r="F37" i="12"/>
  <c r="L37" i="12" s="1"/>
  <c r="F34" i="12"/>
  <c r="L34" i="12" s="1"/>
  <c r="L9" i="12"/>
  <c r="L24" i="12"/>
  <c r="F49" i="12"/>
  <c r="L49" i="12" s="1"/>
  <c r="K23" i="12"/>
  <c r="E48" i="12"/>
  <c r="K48" i="12" s="1"/>
  <c r="E34" i="12"/>
  <c r="K34" i="12" s="1"/>
  <c r="K9" i="12"/>
  <c r="E41" i="12"/>
  <c r="K41" i="12" s="1"/>
  <c r="K16" i="12"/>
  <c r="E35" i="12"/>
  <c r="K35" i="12" s="1"/>
  <c r="K10" i="12"/>
  <c r="K17" i="12"/>
  <c r="E42" i="12"/>
  <c r="K42" i="12" s="1"/>
  <c r="F19" i="9" l="1"/>
  <c r="Y22" i="15" s="1"/>
  <c r="H22" i="15" s="1"/>
  <c r="S28" i="15"/>
  <c r="B28" i="15" s="1"/>
  <c r="X7" i="15"/>
  <c r="G7" i="15" s="1"/>
  <c r="S13" i="15"/>
  <c r="B13" i="15" s="1"/>
  <c r="S29" i="15"/>
  <c r="B29" i="15" s="1"/>
  <c r="U10" i="9"/>
  <c r="U26" i="9"/>
  <c r="S27" i="10"/>
  <c r="C27" i="10" s="1"/>
  <c r="S23" i="10"/>
  <c r="C23" i="10" s="1"/>
  <c r="I15" i="9"/>
  <c r="I11" i="9"/>
  <c r="S20" i="15"/>
  <c r="B20" i="15" s="1"/>
  <c r="U17" i="9"/>
  <c r="S27" i="15"/>
  <c r="B27" i="15" s="1"/>
  <c r="U24" i="9"/>
  <c r="S23" i="15"/>
  <c r="B23" i="15" s="1"/>
  <c r="R20" i="9"/>
  <c r="I25" i="9"/>
  <c r="F25" i="9"/>
  <c r="I13" i="9"/>
  <c r="F13" i="9"/>
  <c r="Y16" i="15" s="1"/>
  <c r="H16" i="15" s="1"/>
  <c r="S21" i="15"/>
  <c r="B21" i="15" s="1"/>
  <c r="R18" i="9"/>
  <c r="I24" i="9"/>
  <c r="F24" i="9"/>
  <c r="Y27" i="15" s="1"/>
  <c r="H27" i="15" s="1"/>
  <c r="I9" i="9"/>
  <c r="S13" i="10" s="1"/>
  <c r="C13" i="10" s="1"/>
  <c r="F9" i="9"/>
  <c r="I22" i="9"/>
  <c r="F22" i="9"/>
  <c r="Y25" i="15" s="1"/>
  <c r="H25" i="15" s="1"/>
  <c r="I10" i="9"/>
  <c r="F10" i="9"/>
  <c r="Y13" i="15" s="1"/>
  <c r="H13" i="15" s="1"/>
  <c r="I21" i="9"/>
  <c r="F21" i="9"/>
  <c r="U25" i="9"/>
  <c r="R25" i="9"/>
  <c r="Y28" i="15" s="1"/>
  <c r="H28" i="15" s="1"/>
  <c r="I20" i="9"/>
  <c r="F20" i="9"/>
  <c r="I18" i="9"/>
  <c r="F18" i="9"/>
  <c r="I14" i="9"/>
  <c r="F14" i="9"/>
  <c r="Y17" i="15" s="1"/>
  <c r="H17" i="15" s="1"/>
  <c r="I17" i="9"/>
  <c r="S21" i="10" s="1"/>
  <c r="C21" i="10" s="1"/>
  <c r="F17" i="9"/>
  <c r="Y20" i="15" s="1"/>
  <c r="H20" i="15" s="1"/>
  <c r="U15" i="9"/>
  <c r="R15" i="9"/>
  <c r="Y18" i="15" s="1"/>
  <c r="H18" i="15" s="1"/>
  <c r="I26" i="9"/>
  <c r="S30" i="10" s="1"/>
  <c r="C30" i="10" s="1"/>
  <c r="F26" i="9"/>
  <c r="Y29" i="15" s="1"/>
  <c r="H29" i="15" s="1"/>
  <c r="I16" i="9"/>
  <c r="F16" i="9"/>
  <c r="Y19" i="15" s="1"/>
  <c r="H19" i="15" s="1"/>
  <c r="I12" i="9"/>
  <c r="F12" i="9"/>
  <c r="Y15" i="15" s="1"/>
  <c r="H15" i="15" s="1"/>
  <c r="H3" i="12"/>
  <c r="U12" i="9"/>
  <c r="S15" i="15"/>
  <c r="B15" i="15" s="1"/>
  <c r="N11" i="9"/>
  <c r="N9" i="9"/>
  <c r="N23" i="9"/>
  <c r="U20" i="9"/>
  <c r="N21" i="9"/>
  <c r="U18" i="9"/>
  <c r="S18" i="15"/>
  <c r="B18" i="15" s="1"/>
  <c r="I7" i="9"/>
  <c r="S11" i="10" s="1"/>
  <c r="C11" i="10" s="1"/>
  <c r="U19" i="9"/>
  <c r="R19" i="12" s="1"/>
  <c r="C19" i="12" s="1"/>
  <c r="S22" i="15"/>
  <c r="B22" i="15" s="1"/>
  <c r="S19" i="15"/>
  <c r="B19" i="15" s="1"/>
  <c r="U16" i="9"/>
  <c r="U22" i="9"/>
  <c r="S25" i="15"/>
  <c r="B25" i="15" s="1"/>
  <c r="U13" i="9"/>
  <c r="S16" i="15"/>
  <c r="B16" i="15" s="1"/>
  <c r="U14" i="9"/>
  <c r="S17" i="15"/>
  <c r="B17" i="15" s="1"/>
  <c r="U8" i="9"/>
  <c r="S7" i="12" s="1"/>
  <c r="D7" i="12" s="1"/>
  <c r="X8" i="15"/>
  <c r="G8" i="15" s="1"/>
  <c r="T8" i="15"/>
  <c r="C8" i="15" s="1"/>
  <c r="U6" i="9"/>
  <c r="U7" i="9" s="1"/>
  <c r="S12" i="10"/>
  <c r="C12" i="10" s="1"/>
  <c r="T7" i="15"/>
  <c r="I5" i="9"/>
  <c r="V35" i="15"/>
  <c r="E35" i="15" s="1"/>
  <c r="R25" i="12" l="1"/>
  <c r="C25" i="12" s="1"/>
  <c r="C44" i="12"/>
  <c r="I44" i="12" s="1"/>
  <c r="I19" i="12"/>
  <c r="R18" i="12"/>
  <c r="C18" i="12" s="1"/>
  <c r="C43" i="12" s="1"/>
  <c r="I43" i="12" s="1"/>
  <c r="R20" i="12"/>
  <c r="C20" i="12" s="1"/>
  <c r="C45" i="12" s="1"/>
  <c r="I45" i="12" s="1"/>
  <c r="R22" i="12"/>
  <c r="C22" i="12" s="1"/>
  <c r="C47" i="12" s="1"/>
  <c r="I47" i="12" s="1"/>
  <c r="R13" i="12"/>
  <c r="C13" i="12" s="1"/>
  <c r="C38" i="12" s="1"/>
  <c r="I38" i="12" s="1"/>
  <c r="S5" i="12"/>
  <c r="D5" i="12" s="1"/>
  <c r="J5" i="12" s="1"/>
  <c r="S6" i="12"/>
  <c r="D6" i="12" s="1"/>
  <c r="J6" i="12" s="1"/>
  <c r="S29" i="10"/>
  <c r="C29" i="10" s="1"/>
  <c r="Y21" i="15"/>
  <c r="H21" i="15" s="1"/>
  <c r="Y23" i="15"/>
  <c r="H23" i="15" s="1"/>
  <c r="S26" i="10"/>
  <c r="C26" i="10" s="1"/>
  <c r="S17" i="10"/>
  <c r="C17" i="10" s="1"/>
  <c r="S24" i="10"/>
  <c r="C24" i="10" s="1"/>
  <c r="R26" i="12"/>
  <c r="C26" i="12" s="1"/>
  <c r="C51" i="12" s="1"/>
  <c r="I51" i="12" s="1"/>
  <c r="S22" i="10"/>
  <c r="C22" i="10" s="1"/>
  <c r="R17" i="12"/>
  <c r="C17" i="12" s="1"/>
  <c r="I17" i="12" s="1"/>
  <c r="R15" i="12"/>
  <c r="C15" i="12" s="1"/>
  <c r="S19" i="10"/>
  <c r="C19" i="10" s="1"/>
  <c r="S15" i="10"/>
  <c r="C15" i="10" s="1"/>
  <c r="S14" i="15"/>
  <c r="B14" i="15" s="1"/>
  <c r="R11" i="9"/>
  <c r="Y14" i="15" s="1"/>
  <c r="H14" i="15" s="1"/>
  <c r="R12" i="12"/>
  <c r="C12" i="12" s="1"/>
  <c r="S16" i="10"/>
  <c r="C16" i="10" s="1"/>
  <c r="R10" i="12"/>
  <c r="C10" i="12" s="1"/>
  <c r="S14" i="10"/>
  <c r="C14" i="10" s="1"/>
  <c r="U21" i="9"/>
  <c r="R21" i="9"/>
  <c r="Y24" i="15" s="1"/>
  <c r="H24" i="15" s="1"/>
  <c r="S26" i="15"/>
  <c r="B26" i="15" s="1"/>
  <c r="R23" i="9"/>
  <c r="Y26" i="15" s="1"/>
  <c r="H26" i="15" s="1"/>
  <c r="S12" i="15"/>
  <c r="B12" i="15" s="1"/>
  <c r="R9" i="9"/>
  <c r="Y12" i="15" s="1"/>
  <c r="H12" i="15" s="1"/>
  <c r="R16" i="12"/>
  <c r="C16" i="12" s="1"/>
  <c r="S20" i="10"/>
  <c r="C20" i="10" s="1"/>
  <c r="R14" i="12"/>
  <c r="C14" i="12" s="1"/>
  <c r="S18" i="10"/>
  <c r="C18" i="10" s="1"/>
  <c r="R21" i="12"/>
  <c r="C21" i="12" s="1"/>
  <c r="S25" i="10"/>
  <c r="C25" i="10" s="1"/>
  <c r="S28" i="10"/>
  <c r="C28" i="10" s="1"/>
  <c r="R24" i="12"/>
  <c r="C24" i="12" s="1"/>
  <c r="U23" i="9"/>
  <c r="R23" i="12" s="1"/>
  <c r="C23" i="12" s="1"/>
  <c r="U11" i="9"/>
  <c r="R11" i="12" s="1"/>
  <c r="C11" i="12" s="1"/>
  <c r="U9" i="9"/>
  <c r="R9" i="12" s="1"/>
  <c r="C9" i="12" s="1"/>
  <c r="C34" i="12" s="1"/>
  <c r="I34" i="12" s="1"/>
  <c r="S24" i="15"/>
  <c r="B24" i="15" s="1"/>
  <c r="C50" i="12"/>
  <c r="I50" i="12" s="1"/>
  <c r="I25" i="12"/>
  <c r="I22" i="12"/>
  <c r="D32" i="12"/>
  <c r="J32" i="12" s="1"/>
  <c r="J7" i="12"/>
  <c r="D4" i="12"/>
  <c r="C9" i="10"/>
  <c r="U37" i="15"/>
  <c r="V37" i="15" s="1"/>
  <c r="E37" i="15" s="1"/>
  <c r="C7" i="15"/>
  <c r="I18" i="12" l="1"/>
  <c r="I13" i="12"/>
  <c r="I20" i="12"/>
  <c r="D30" i="12"/>
  <c r="J30" i="12" s="1"/>
  <c r="C48" i="12"/>
  <c r="I48" i="12" s="1"/>
  <c r="I23" i="12"/>
  <c r="D31" i="12"/>
  <c r="J31" i="12" s="1"/>
  <c r="I26" i="12"/>
  <c r="C42" i="12"/>
  <c r="I42" i="12" s="1"/>
  <c r="I15" i="12"/>
  <c r="C40" i="12"/>
  <c r="I40" i="12" s="1"/>
  <c r="C36" i="12"/>
  <c r="I36" i="12" s="1"/>
  <c r="I11" i="12"/>
  <c r="I9" i="12"/>
  <c r="C49" i="12"/>
  <c r="I49" i="12" s="1"/>
  <c r="I24" i="12"/>
  <c r="C39" i="12"/>
  <c r="I39" i="12" s="1"/>
  <c r="I14" i="12"/>
  <c r="I12" i="12"/>
  <c r="C37" i="12"/>
  <c r="I37" i="12" s="1"/>
  <c r="C46" i="12"/>
  <c r="I46" i="12" s="1"/>
  <c r="I21" i="12"/>
  <c r="C41" i="12"/>
  <c r="I41" i="12" s="1"/>
  <c r="I16" i="12"/>
  <c r="C35" i="12"/>
  <c r="I35" i="12" s="1"/>
  <c r="I10" i="12"/>
  <c r="D29" i="12"/>
  <c r="J29" i="12" s="1"/>
  <c r="J4" i="12"/>
</calcChain>
</file>

<file path=xl/sharedStrings.xml><?xml version="1.0" encoding="utf-8"?>
<sst xmlns="http://schemas.openxmlformats.org/spreadsheetml/2006/main" count="235" uniqueCount="158">
  <si>
    <t>学年</t>
    <rPh sb="0" eb="2">
      <t>ガクネン</t>
    </rPh>
    <phoneticPr fontId="3"/>
  </si>
  <si>
    <t>身長</t>
    <rPh sb="0" eb="2">
      <t>シンチョウ</t>
    </rPh>
    <phoneticPr fontId="3"/>
  </si>
  <si>
    <t>学校長</t>
    <rPh sb="0" eb="2">
      <t>ガッコウ</t>
    </rPh>
    <rPh sb="2" eb="3">
      <t>チョウ</t>
    </rPh>
    <phoneticPr fontId="3"/>
  </si>
  <si>
    <t>選手氏名</t>
    <rPh sb="0" eb="2">
      <t>センシュ</t>
    </rPh>
    <rPh sb="2" eb="4">
      <t>シメイ</t>
    </rPh>
    <phoneticPr fontId="3"/>
  </si>
  <si>
    <t>コーチ</t>
    <phoneticPr fontId="3"/>
  </si>
  <si>
    <t>学校所在地</t>
  </si>
  <si>
    <t>ＴＥＬ</t>
  </si>
  <si>
    <t>コーチ</t>
  </si>
  <si>
    <t>記入方法</t>
    <rPh sb="0" eb="2">
      <t>キニュウ</t>
    </rPh>
    <rPh sb="2" eb="4">
      <t>ホウホウ</t>
    </rPh>
    <phoneticPr fontId="3"/>
  </si>
  <si>
    <t>セルの色が</t>
    <rPh sb="3" eb="4">
      <t>イロ</t>
    </rPh>
    <phoneticPr fontId="3"/>
  </si>
  <si>
    <t>プロ掲載</t>
    <rPh sb="2" eb="4">
      <t>ケイサイ</t>
    </rPh>
    <phoneticPr fontId="3"/>
  </si>
  <si>
    <t>教員</t>
    <rPh sb="0" eb="2">
      <t>キョウイン</t>
    </rPh>
    <phoneticPr fontId="3"/>
  </si>
  <si>
    <t>生徒</t>
    <rPh sb="0" eb="2">
      <t>セイト</t>
    </rPh>
    <phoneticPr fontId="3"/>
  </si>
  <si>
    <t>所属</t>
    <rPh sb="0" eb="2">
      <t>ショゾク</t>
    </rPh>
    <phoneticPr fontId="3"/>
  </si>
  <si>
    <t>のところは、リストより選択してください。（削除したいときはＤｅｌｅｔｅしてください）</t>
    <rPh sb="11" eb="13">
      <t>センタク</t>
    </rPh>
    <rPh sb="21" eb="23">
      <t>サクジョ</t>
    </rPh>
    <phoneticPr fontId="3"/>
  </si>
  <si>
    <t>申込書提出日</t>
    <rPh sb="0" eb="3">
      <t>モウシコミショ</t>
    </rPh>
    <rPh sb="3" eb="6">
      <t>テイシュツビ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</si>
  <si>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</si>
  <si>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</si>
  <si>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学校名</t>
    <rPh sb="0" eb="3">
      <t>ガッコウメイ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</si>
  <si>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</si>
  <si>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</si>
  <si>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大会名</t>
    <rPh sb="0" eb="2">
      <t>タイカイ</t>
    </rPh>
    <rPh sb="2" eb="3">
      <t>メイ</t>
    </rPh>
    <phoneticPr fontId="3"/>
  </si>
  <si>
    <t>氏名</t>
    <rPh sb="0" eb="2">
      <t>シメイ</t>
    </rPh>
    <phoneticPr fontId="3"/>
  </si>
  <si>
    <t>フリガナ</t>
    <phoneticPr fontId="3"/>
  </si>
  <si>
    <t>登録変更用紙</t>
    <rPh sb="0" eb="2">
      <t>トウロク</t>
    </rPh>
    <rPh sb="2" eb="4">
      <t>ヘンコウ</t>
    </rPh>
    <rPh sb="4" eb="6">
      <t>ヨウシ</t>
    </rPh>
    <phoneticPr fontId="3"/>
  </si>
  <si>
    <t>学校長</t>
    <rPh sb="0" eb="3">
      <t>ガッコウチョウ</t>
    </rPh>
    <phoneticPr fontId="3"/>
  </si>
  <si>
    <t>コーチ</t>
    <phoneticPr fontId="3"/>
  </si>
  <si>
    <t>マネージャー</t>
    <phoneticPr fontId="3"/>
  </si>
  <si>
    <t>A・コーチ</t>
    <phoneticPr fontId="3"/>
  </si>
  <si>
    <t>変更</t>
    <rPh sb="0" eb="2">
      <t>ヘンコウ</t>
    </rPh>
    <phoneticPr fontId="3"/>
  </si>
  <si>
    <t>マネージャー</t>
    <phoneticPr fontId="3"/>
  </si>
  <si>
    <t>№</t>
    <phoneticPr fontId="3"/>
  </si>
  <si>
    <t>Ａ・コーチ</t>
    <phoneticPr fontId="3"/>
  </si>
  <si>
    <t>黄</t>
    <rPh sb="0" eb="1">
      <t>キ</t>
    </rPh>
    <phoneticPr fontId="3"/>
  </si>
  <si>
    <t>水色</t>
    <rPh sb="0" eb="1">
      <t>ミズ</t>
    </rPh>
    <rPh sb="1" eb="2">
      <t>イロ</t>
    </rPh>
    <phoneticPr fontId="3"/>
  </si>
  <si>
    <t>ベージュ</t>
    <phoneticPr fontId="3"/>
  </si>
  <si>
    <t>のところは、半角数字を記入してください。</t>
    <rPh sb="6" eb="8">
      <t>ハンカク</t>
    </rPh>
    <rPh sb="8" eb="10">
      <t>スウジ</t>
    </rPh>
    <rPh sb="11" eb="13">
      <t>キニュウ</t>
    </rPh>
    <phoneticPr fontId="3"/>
  </si>
  <si>
    <t>申し込み書等を出力したい場合は</t>
    <rPh sb="0" eb="1">
      <t>モウ</t>
    </rPh>
    <rPh sb="2" eb="3">
      <t>コ</t>
    </rPh>
    <rPh sb="4" eb="5">
      <t>ショ</t>
    </rPh>
    <rPh sb="5" eb="6">
      <t>トウ</t>
    </rPh>
    <rPh sb="7" eb="9">
      <t>シュツリョク</t>
    </rPh>
    <rPh sb="12" eb="14">
      <t>バアイ</t>
    </rPh>
    <phoneticPr fontId="3"/>
  </si>
  <si>
    <t>年</t>
    <rPh sb="0" eb="1">
      <t>ネン</t>
    </rPh>
    <phoneticPr fontId="4"/>
  </si>
  <si>
    <t>春季大会</t>
    <rPh sb="0" eb="2">
      <t>シュンキ</t>
    </rPh>
    <rPh sb="2" eb="4">
      <t>タイカイ</t>
    </rPh>
    <phoneticPr fontId="4"/>
  </si>
  <si>
    <t>総合体育大会</t>
    <rPh sb="0" eb="2">
      <t>ソウゴウ</t>
    </rPh>
    <rPh sb="2" eb="4">
      <t>タイイク</t>
    </rPh>
    <rPh sb="4" eb="6">
      <t>タイカイ</t>
    </rPh>
    <phoneticPr fontId="4"/>
  </si>
  <si>
    <t>新人大会</t>
    <rPh sb="0" eb="2">
      <t>シンジン</t>
    </rPh>
    <rPh sb="2" eb="4">
      <t>タイカイ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</si>
  <si>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</si>
  <si>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</si>
  <si>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☆基本情報</t>
    <rPh sb="1" eb="3">
      <t>キホン</t>
    </rPh>
    <rPh sb="3" eb="5">
      <t>ジョウホウ</t>
    </rPh>
    <phoneticPr fontId="3"/>
  </si>
  <si>
    <t>Ａ・コーチ</t>
  </si>
  <si>
    <t>入力開始！</t>
    <rPh sb="0" eb="2">
      <t>ニュウリョク</t>
    </rPh>
    <rPh sb="2" eb="4">
      <t>カイシ</t>
    </rPh>
    <phoneticPr fontId="3"/>
  </si>
  <si>
    <t>終了！（表紙へ戻る）</t>
    <rPh sb="0" eb="2">
      <t>シュウリョウ</t>
    </rPh>
    <rPh sb="4" eb="6">
      <t>ヒョウシ</t>
    </rPh>
    <rPh sb="7" eb="8">
      <t>モド</t>
    </rPh>
    <phoneticPr fontId="4"/>
  </si>
  <si>
    <t>※終了は、このページで保存してください。</t>
    <rPh sb="1" eb="3">
      <t>シュウリョウ</t>
    </rPh>
    <rPh sb="11" eb="13">
      <t>ホゾン</t>
    </rPh>
    <phoneticPr fontId="3"/>
  </si>
  <si>
    <t>☆チーム関係者および出場選手登録</t>
    <rPh sb="4" eb="7">
      <t>カンケイシャ</t>
    </rPh>
    <rPh sb="10" eb="12">
      <t>シュツジョウ</t>
    </rPh>
    <rPh sb="12" eb="14">
      <t>センシュ</t>
    </rPh>
    <rPh sb="14" eb="16">
      <t>トウロク</t>
    </rPh>
    <phoneticPr fontId="3"/>
  </si>
  <si>
    <t>それでは、右のセルをクリックして</t>
    <rPh sb="5" eb="6">
      <t>ミギ</t>
    </rPh>
    <phoneticPr fontId="3"/>
  </si>
  <si>
    <t>申込書出力</t>
    <rPh sb="0" eb="3">
      <t>モウシコミショ</t>
    </rPh>
    <rPh sb="3" eb="5">
      <t>シュツリョク</t>
    </rPh>
    <phoneticPr fontId="3"/>
  </si>
  <si>
    <t>プリント出力選択ページへ</t>
    <rPh sb="4" eb="6">
      <t>シュツリョク</t>
    </rPh>
    <rPh sb="6" eb="8">
      <t>センタク</t>
    </rPh>
    <phoneticPr fontId="3"/>
  </si>
  <si>
    <t>プリント出力選択ページへ</t>
    <rPh sb="4" eb="6">
      <t>シュツリョク</t>
    </rPh>
    <rPh sb="6" eb="8">
      <t>センタク</t>
    </rPh>
    <phoneticPr fontId="4"/>
  </si>
  <si>
    <t>プリント出力選択ページ</t>
    <rPh sb="4" eb="6">
      <t>シュツリョク</t>
    </rPh>
    <rPh sb="6" eb="8">
      <t>センタク</t>
    </rPh>
    <phoneticPr fontId="3"/>
  </si>
  <si>
    <t>入力ページへ戻る</t>
    <rPh sb="0" eb="2">
      <t>ニュウリョク</t>
    </rPh>
    <rPh sb="6" eb="7">
      <t>モド</t>
    </rPh>
    <phoneticPr fontId="4"/>
  </si>
  <si>
    <t>交換用メンバー表出力</t>
    <rPh sb="0" eb="3">
      <t>コウカンヨウ</t>
    </rPh>
    <rPh sb="7" eb="8">
      <t>ヒョウ</t>
    </rPh>
    <rPh sb="8" eb="10">
      <t>シュツリョク</t>
    </rPh>
    <phoneticPr fontId="3"/>
  </si>
  <si>
    <t>＊</t>
    <phoneticPr fontId="4"/>
  </si>
  <si>
    <t>変更なし</t>
    <rPh sb="0" eb="2">
      <t>ヘンコウ</t>
    </rPh>
    <phoneticPr fontId="3"/>
  </si>
  <si>
    <t>変更あり</t>
    <rPh sb="0" eb="2">
      <t>ヘンコウ</t>
    </rPh>
    <phoneticPr fontId="3"/>
  </si>
  <si>
    <t>・</t>
    <phoneticPr fontId="3"/>
  </si>
  <si>
    <t>学校</t>
    <rPh sb="0" eb="2">
      <t>ガッコウ</t>
    </rPh>
    <phoneticPr fontId="3"/>
  </si>
  <si>
    <t>監督</t>
    <rPh sb="0" eb="2">
      <t>カントク</t>
    </rPh>
    <phoneticPr fontId="3"/>
  </si>
  <si>
    <t>大会情報</t>
    <rPh sb="0" eb="2">
      <t>タイカイ</t>
    </rPh>
    <rPh sb="2" eb="4">
      <t>ジョウホウ</t>
    </rPh>
    <phoneticPr fontId="3"/>
  </si>
  <si>
    <t>漢字表記違</t>
    <rPh sb="0" eb="2">
      <t>カンジ</t>
    </rPh>
    <rPh sb="2" eb="4">
      <t>ヒョウキ</t>
    </rPh>
    <rPh sb="4" eb="5">
      <t>チガ</t>
    </rPh>
    <phoneticPr fontId="3"/>
  </si>
  <si>
    <t>コーチ</t>
    <phoneticPr fontId="3"/>
  </si>
  <si>
    <t>マネージャー</t>
    <phoneticPr fontId="3"/>
  </si>
  <si>
    <t>終了（表紙に戻る）</t>
    <rPh sb="0" eb="2">
      <t>シュウリョウ</t>
    </rPh>
    <rPh sb="3" eb="5">
      <t>ヒョウシ</t>
    </rPh>
    <rPh sb="6" eb="7">
      <t>モド</t>
    </rPh>
    <phoneticPr fontId="3"/>
  </si>
  <si>
    <t>出力選択ページへ</t>
    <rPh sb="0" eb="2">
      <t>シュツリョク</t>
    </rPh>
    <rPh sb="2" eb="4">
      <t>センタク</t>
    </rPh>
    <phoneticPr fontId="3"/>
  </si>
  <si>
    <t>伊勢崎市佐波郡中学校バスケットボール大会申し込み用ファイル</t>
    <rPh sb="0" eb="4">
      <t>イセサキシ</t>
    </rPh>
    <rPh sb="4" eb="7">
      <t>サワグン</t>
    </rPh>
    <rPh sb="7" eb="10">
      <t>チュウガッコウ</t>
    </rPh>
    <rPh sb="18" eb="20">
      <t>タイカイ</t>
    </rPh>
    <rPh sb="20" eb="21">
      <t>モウ</t>
    </rPh>
    <rPh sb="22" eb="23">
      <t>コ</t>
    </rPh>
    <rPh sb="24" eb="25">
      <t>ヨウ</t>
    </rPh>
    <phoneticPr fontId="3"/>
  </si>
  <si>
    <t>交流大会</t>
    <rPh sb="0" eb="2">
      <t>コウリュウ</t>
    </rPh>
    <rPh sb="2" eb="4">
      <t>タイカイ</t>
    </rPh>
    <phoneticPr fontId="4"/>
  </si>
  <si>
    <t>マネージャー</t>
    <phoneticPr fontId="3"/>
  </si>
  <si>
    <t>№</t>
    <phoneticPr fontId="3"/>
  </si>
  <si>
    <t>フォント
なし</t>
    <phoneticPr fontId="3"/>
  </si>
  <si>
    <t>学　校　長</t>
  </si>
  <si>
    <t>ﾏﾈｰｼﾞｬｰ</t>
  </si>
  <si>
    <t>ユニホーム№</t>
  </si>
  <si>
    <t xml:space="preserve"> 濃色</t>
  </si>
  <si>
    <t xml:space="preserve"> 淡色</t>
  </si>
  <si>
    <t>上記の生徒の大会参加を許可する。</t>
  </si>
  <si>
    <t>学 校 名</t>
  </si>
  <si>
    <t>学校長名</t>
  </si>
  <si>
    <t>Ｎｏ．</t>
    <phoneticPr fontId="3"/>
  </si>
  <si>
    <t>選手名</t>
    <rPh sb="0" eb="3">
      <t>センシュメイ</t>
    </rPh>
    <phoneticPr fontId="3"/>
  </si>
  <si>
    <t>フリガナ</t>
    <phoneticPr fontId="3"/>
  </si>
  <si>
    <t>プログラム掲載承認</t>
    <rPh sb="5" eb="7">
      <t>ケイサイ</t>
    </rPh>
    <rPh sb="7" eb="9">
      <t>ショウニン</t>
    </rPh>
    <phoneticPr fontId="3"/>
  </si>
  <si>
    <t>伊勢崎市佐波郡中学校体育連盟　市春季体育大会</t>
    <rPh sb="0" eb="4">
      <t>イセサキシ</t>
    </rPh>
    <rPh sb="4" eb="7">
      <t>サワグン</t>
    </rPh>
    <rPh sb="7" eb="10">
      <t>チュウガッコウ</t>
    </rPh>
    <rPh sb="10" eb="12">
      <t>タイイク</t>
    </rPh>
    <rPh sb="12" eb="14">
      <t>レンメイ</t>
    </rPh>
    <rPh sb="15" eb="16">
      <t>シ</t>
    </rPh>
    <rPh sb="16" eb="18">
      <t>シュンキ</t>
    </rPh>
    <rPh sb="18" eb="20">
      <t>タイイク</t>
    </rPh>
    <rPh sb="20" eb="22">
      <t>タイカイ</t>
    </rPh>
    <phoneticPr fontId="3"/>
  </si>
  <si>
    <t>伊勢崎市佐波郡中学校体育連盟　市総合体育大会</t>
    <rPh sb="0" eb="4">
      <t>イセサキシ</t>
    </rPh>
    <rPh sb="4" eb="7">
      <t>サワグン</t>
    </rPh>
    <rPh sb="7" eb="10">
      <t>チュウガッコウ</t>
    </rPh>
    <rPh sb="10" eb="12">
      <t>タイイク</t>
    </rPh>
    <rPh sb="12" eb="14">
      <t>レンメイ</t>
    </rPh>
    <rPh sb="15" eb="16">
      <t>シ</t>
    </rPh>
    <rPh sb="16" eb="18">
      <t>ソウゴウ</t>
    </rPh>
    <rPh sb="18" eb="20">
      <t>タイイク</t>
    </rPh>
    <rPh sb="20" eb="22">
      <t>タイカイ</t>
    </rPh>
    <phoneticPr fontId="3"/>
  </si>
  <si>
    <t>伊勢崎市佐波郡中学校体育連盟　市新人体育大会</t>
    <rPh sb="0" eb="4">
      <t>イセサキシ</t>
    </rPh>
    <rPh sb="4" eb="7">
      <t>サワグン</t>
    </rPh>
    <rPh sb="7" eb="10">
      <t>チュウガッコウ</t>
    </rPh>
    <rPh sb="10" eb="12">
      <t>タイイク</t>
    </rPh>
    <rPh sb="12" eb="14">
      <t>レンメイ</t>
    </rPh>
    <rPh sb="15" eb="16">
      <t>シ</t>
    </rPh>
    <rPh sb="16" eb="18">
      <t>シンジン</t>
    </rPh>
    <rPh sb="18" eb="20">
      <t>タイイク</t>
    </rPh>
    <rPh sb="20" eb="22">
      <t>タイカイ</t>
    </rPh>
    <phoneticPr fontId="3"/>
  </si>
  <si>
    <t>伊勢崎市本庄市交流事業</t>
    <rPh sb="0" eb="4">
      <t>イセサキシ</t>
    </rPh>
    <rPh sb="4" eb="7">
      <t>ホンジョウシ</t>
    </rPh>
    <rPh sb="7" eb="9">
      <t>コウリュウ</t>
    </rPh>
    <rPh sb="9" eb="11">
      <t>ジギョウ</t>
    </rPh>
    <phoneticPr fontId="3"/>
  </si>
  <si>
    <t>中学校バスケットボール交流大会参加申込書</t>
  </si>
  <si>
    <t>バスケットボール大会参加申込書</t>
  </si>
  <si>
    <t>性別</t>
    <rPh sb="0" eb="2">
      <t>セイベツ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</si>
  <si>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</si>
  <si>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</si>
  <si>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※中体連の様式に合わせてあります。ご活用ください。(フォントが無い場合は、その欄は手書きでお願いします。また、その旨わかるように記入しておいてください。また、『すべて手書き』や『別のファイルでの作成』でもかまいません。)</t>
    <rPh sb="1" eb="4">
      <t>チュウタイレン</t>
    </rPh>
    <rPh sb="5" eb="7">
      <t>ヨウシキ</t>
    </rPh>
    <rPh sb="8" eb="9">
      <t>ア</t>
    </rPh>
    <rPh sb="18" eb="20">
      <t>カツヨウ</t>
    </rPh>
    <rPh sb="31" eb="32">
      <t>ナ</t>
    </rPh>
    <rPh sb="33" eb="35">
      <t>バアイ</t>
    </rPh>
    <rPh sb="39" eb="40">
      <t>ラン</t>
    </rPh>
    <rPh sb="41" eb="43">
      <t>テガ</t>
    </rPh>
    <rPh sb="46" eb="47">
      <t>ネガ</t>
    </rPh>
    <rPh sb="57" eb="58">
      <t>ムネ</t>
    </rPh>
    <rPh sb="64" eb="66">
      <t>キニュウ</t>
    </rPh>
    <rPh sb="83" eb="85">
      <t>テガ</t>
    </rPh>
    <rPh sb="89" eb="90">
      <t>ベツ</t>
    </rPh>
    <rPh sb="97" eb="99">
      <t>サクセイ</t>
    </rPh>
    <phoneticPr fontId="3"/>
  </si>
  <si>
    <t>※試合当日、前の試合のハーフタイムまでに『本部受付』に提出をお願いします。(変更なしの場合も提出してください)</t>
    <rPh sb="1" eb="3">
      <t>シアイ</t>
    </rPh>
    <rPh sb="3" eb="5">
      <t>トウジツ</t>
    </rPh>
    <rPh sb="6" eb="7">
      <t>マエ</t>
    </rPh>
    <rPh sb="8" eb="10">
      <t>シアイ</t>
    </rPh>
    <rPh sb="21" eb="23">
      <t>ホンブ</t>
    </rPh>
    <rPh sb="23" eb="25">
      <t>ウケツケ</t>
    </rPh>
    <rPh sb="27" eb="29">
      <t>テイシュツ</t>
    </rPh>
    <rPh sb="31" eb="32">
      <t>ネガ</t>
    </rPh>
    <rPh sb="38" eb="40">
      <t>ヘンコウ</t>
    </rPh>
    <rPh sb="43" eb="45">
      <t>バアイ</t>
    </rPh>
    <rPh sb="46" eb="48">
      <t>テイシュツ</t>
    </rPh>
    <phoneticPr fontId="3"/>
  </si>
  <si>
    <r>
      <t>※変更の有無に丸を付けてください。
　変更がある場合は下の変更欄に変更点のみ</t>
    </r>
    <r>
      <rPr>
        <b/>
        <sz val="12"/>
        <color indexed="10"/>
        <rFont val="HGS創英角ﾎﾟｯﾌﾟ体"/>
        <family val="3"/>
        <charset val="128"/>
      </rPr>
      <t>赤字等はっきりとわかるように</t>
    </r>
    <r>
      <rPr>
        <sz val="12"/>
        <rFont val="ＭＳ Ｐゴシック"/>
        <family val="3"/>
        <charset val="128"/>
      </rPr>
      <t>記入し、出場試合の前の試合のハーフタイム(第１試合の場合は試合開始時刻３０分前)までに『本部受付』に提出してください。</t>
    </r>
    <rPh sb="1" eb="3">
      <t>ヘンコウ</t>
    </rPh>
    <rPh sb="4" eb="6">
      <t>ウム</t>
    </rPh>
    <rPh sb="7" eb="8">
      <t>マル</t>
    </rPh>
    <rPh sb="9" eb="10">
      <t>ツ</t>
    </rPh>
    <rPh sb="19" eb="21">
      <t>ヘンコウ</t>
    </rPh>
    <rPh sb="24" eb="26">
      <t>バアイ</t>
    </rPh>
    <rPh sb="27" eb="28">
      <t>シタ</t>
    </rPh>
    <rPh sb="29" eb="31">
      <t>ヘンコウ</t>
    </rPh>
    <rPh sb="31" eb="32">
      <t>ラン</t>
    </rPh>
    <rPh sb="33" eb="36">
      <t>ヘンコウテン</t>
    </rPh>
    <rPh sb="38" eb="40">
      <t>アカジ</t>
    </rPh>
    <rPh sb="40" eb="41">
      <t>トウ</t>
    </rPh>
    <rPh sb="52" eb="54">
      <t>キニュウ</t>
    </rPh>
    <rPh sb="56" eb="60">
      <t>シュツジョウシアイ</t>
    </rPh>
    <rPh sb="61" eb="62">
      <t>マエ</t>
    </rPh>
    <rPh sb="63" eb="65">
      <t>シアイ</t>
    </rPh>
    <rPh sb="73" eb="74">
      <t>ダイ</t>
    </rPh>
    <rPh sb="75" eb="77">
      <t>シアイ</t>
    </rPh>
    <rPh sb="78" eb="80">
      <t>バアイ</t>
    </rPh>
    <rPh sb="81" eb="83">
      <t>シアイ</t>
    </rPh>
    <rPh sb="83" eb="85">
      <t>カイシ</t>
    </rPh>
    <rPh sb="85" eb="87">
      <t>ジコク</t>
    </rPh>
    <rPh sb="89" eb="90">
      <t>フン</t>
    </rPh>
    <rPh sb="90" eb="91">
      <t>マエ</t>
    </rPh>
    <rPh sb="96" eb="98">
      <t>ホンブ</t>
    </rPh>
    <rPh sb="98" eb="100">
      <t>ウケツケ</t>
    </rPh>
    <rPh sb="102" eb="104">
      <t>テイシュツ</t>
    </rPh>
    <phoneticPr fontId="3"/>
  </si>
  <si>
    <t>コーチ</t>
    <phoneticPr fontId="3"/>
  </si>
  <si>
    <t>姓</t>
    <rPh sb="0" eb="1">
      <t>セイ</t>
    </rPh>
    <phoneticPr fontId="3"/>
  </si>
  <si>
    <t>名</t>
    <rPh sb="0" eb="1">
      <t>メイ</t>
    </rPh>
    <phoneticPr fontId="4"/>
  </si>
  <si>
    <t>セイ(フリガナ)</t>
  </si>
  <si>
    <t>セイ(フリガナ)</t>
    <phoneticPr fontId="4"/>
  </si>
  <si>
    <t>メイ(フリガナ)</t>
  </si>
  <si>
    <t>メイ(フリガナ)</t>
    <phoneticPr fontId="4"/>
  </si>
  <si>
    <t>№</t>
  </si>
  <si>
    <t>×</t>
    <phoneticPr fontId="3"/>
  </si>
  <si>
    <t>のところは、文字入力してください。
姓と名は別のセルの入力になりました。
セカンドネーム等の入力が必要な場合は名のセルにスペースを入れて入力してください。
(※注１　文字・スペースはすべて全角)
※注２　特殊なフォントは使用しないでください。名前記入で文字がない場合は、近い文字で入力し、申込用紙の備考欄にその旨の記入をお願いします。</t>
    <rPh sb="6" eb="8">
      <t>モジ</t>
    </rPh>
    <rPh sb="8" eb="10">
      <t>ニュウリョク</t>
    </rPh>
    <rPh sb="18" eb="19">
      <t>セイ</t>
    </rPh>
    <rPh sb="20" eb="21">
      <t>メイ</t>
    </rPh>
    <rPh sb="22" eb="23">
      <t>ベツ</t>
    </rPh>
    <rPh sb="27" eb="29">
      <t>ニュウリョク</t>
    </rPh>
    <rPh sb="44" eb="45">
      <t>トウ</t>
    </rPh>
    <rPh sb="46" eb="48">
      <t>ニュウリョク</t>
    </rPh>
    <rPh sb="49" eb="51">
      <t>ヒツヨウ</t>
    </rPh>
    <rPh sb="52" eb="54">
      <t>バアイ</t>
    </rPh>
    <rPh sb="55" eb="56">
      <t>メイ</t>
    </rPh>
    <rPh sb="65" eb="66">
      <t>イ</t>
    </rPh>
    <rPh sb="68" eb="70">
      <t>ニュウリョク</t>
    </rPh>
    <rPh sb="80" eb="81">
      <t>チュウ</t>
    </rPh>
    <rPh sb="83" eb="85">
      <t>モジ</t>
    </rPh>
    <rPh sb="94" eb="96">
      <t>ゼンカク</t>
    </rPh>
    <rPh sb="100" eb="101">
      <t>チュウ</t>
    </rPh>
    <rPh sb="103" eb="105">
      <t>トクシュ</t>
    </rPh>
    <rPh sb="111" eb="113">
      <t>シヨウ</t>
    </rPh>
    <rPh sb="122" eb="124">
      <t>ナマエ</t>
    </rPh>
    <rPh sb="124" eb="126">
      <t>キニュウ</t>
    </rPh>
    <rPh sb="127" eb="129">
      <t>モジ</t>
    </rPh>
    <rPh sb="132" eb="134">
      <t>バアイ</t>
    </rPh>
    <rPh sb="136" eb="137">
      <t>チカ</t>
    </rPh>
    <rPh sb="138" eb="140">
      <t>モジ</t>
    </rPh>
    <rPh sb="141" eb="143">
      <t>ニュウリョク</t>
    </rPh>
    <rPh sb="145" eb="147">
      <t>モウシコミ</t>
    </rPh>
    <rPh sb="147" eb="149">
      <t>ヨウシ</t>
    </rPh>
    <rPh sb="150" eb="153">
      <t>ビコウラン</t>
    </rPh>
    <rPh sb="156" eb="157">
      <t>ムネ</t>
    </rPh>
    <rPh sb="158" eb="160">
      <t>キニュウ</t>
    </rPh>
    <rPh sb="162" eb="163">
      <t>ネガ</t>
    </rPh>
    <phoneticPr fontId="3"/>
  </si>
  <si>
    <t>A.コーチ</t>
    <phoneticPr fontId="3"/>
  </si>
  <si>
    <t>令和</t>
    <rPh sb="0" eb="2">
      <t>レイワ</t>
    </rPh>
    <phoneticPr fontId="4"/>
  </si>
  <si>
    <t>0270-32-0047</t>
  </si>
  <si>
    <t>0270-24-2151</t>
  </si>
  <si>
    <t>0270-32-8105</t>
  </si>
  <si>
    <t>0270-25-4445</t>
  </si>
  <si>
    <t>0270-25-4448</t>
  </si>
  <si>
    <t>0270-62-0133</t>
  </si>
  <si>
    <t>0270-62-0054</t>
  </si>
  <si>
    <t>0270-76-0003</t>
  </si>
  <si>
    <t>0270-74-1068</t>
  </si>
  <si>
    <t>0270-74-0635</t>
  </si>
  <si>
    <t>0270-21-4151</t>
  </si>
  <si>
    <t>0270-25-4456</t>
    <phoneticPr fontId="4"/>
  </si>
  <si>
    <t>登録変更用紙出力</t>
    <rPh sb="0" eb="2">
      <t>トウロク</t>
    </rPh>
    <rPh sb="2" eb="4">
      <t>ヘンコウ</t>
    </rPh>
    <rPh sb="4" eb="6">
      <t>ヨウシ</t>
    </rPh>
    <rPh sb="6" eb="8">
      <t>シュツリョク</t>
    </rPh>
    <phoneticPr fontId="3"/>
  </si>
  <si>
    <t>※他校にメンバー表を渡したりする必要がある場合にご活用ください。
　(特に渡さなければならない規定はありません。必要な場合のみご活用ください)</t>
    <rPh sb="1" eb="3">
      <t>タコウ</t>
    </rPh>
    <rPh sb="8" eb="9">
      <t>ヒョウ</t>
    </rPh>
    <rPh sb="10" eb="11">
      <t>ワタ</t>
    </rPh>
    <rPh sb="16" eb="18">
      <t>ヒツヨウ</t>
    </rPh>
    <rPh sb="21" eb="23">
      <t>バアイ</t>
    </rPh>
    <rPh sb="25" eb="27">
      <t>カツヨウ</t>
    </rPh>
    <rPh sb="35" eb="36">
      <t>トク</t>
    </rPh>
    <rPh sb="37" eb="38">
      <t>ワタ</t>
    </rPh>
    <rPh sb="47" eb="49">
      <t>キテイ</t>
    </rPh>
    <rPh sb="56" eb="58">
      <t>ヒツヨウ</t>
    </rPh>
    <rPh sb="59" eb="61">
      <t>バアイ</t>
    </rPh>
    <rPh sb="64" eb="66">
      <t>カツヨウ</t>
    </rPh>
    <phoneticPr fontId="3"/>
  </si>
  <si>
    <t>伊勢崎市立第一中学校</t>
    <rPh sb="0" eb="3">
      <t>イセサキ</t>
    </rPh>
    <rPh sb="3" eb="5">
      <t>シリツ</t>
    </rPh>
    <phoneticPr fontId="4"/>
  </si>
  <si>
    <t>伊勢崎市立第二中学校</t>
    <rPh sb="0" eb="3">
      <t>イセサキ</t>
    </rPh>
    <rPh sb="3" eb="5">
      <t>シリツ</t>
    </rPh>
    <phoneticPr fontId="4"/>
  </si>
  <si>
    <t>伊勢崎市立第三中学校</t>
    <rPh sb="0" eb="3">
      <t>イセサキ</t>
    </rPh>
    <rPh sb="3" eb="5">
      <t>シリツ</t>
    </rPh>
    <phoneticPr fontId="4"/>
  </si>
  <si>
    <t>伊勢崎市立第四中学校</t>
    <rPh sb="0" eb="3">
      <t>イセサキ</t>
    </rPh>
    <rPh sb="3" eb="5">
      <t>シリツ</t>
    </rPh>
    <phoneticPr fontId="4"/>
  </si>
  <si>
    <t>伊勢崎市立殖蓮中学校</t>
    <rPh sb="0" eb="3">
      <t>イセサキ</t>
    </rPh>
    <rPh sb="3" eb="5">
      <t>シリツ</t>
    </rPh>
    <phoneticPr fontId="4"/>
  </si>
  <si>
    <t>伊勢崎市立宮郷中学校</t>
    <rPh sb="0" eb="3">
      <t>イセサキ</t>
    </rPh>
    <rPh sb="3" eb="5">
      <t>シリツ</t>
    </rPh>
    <phoneticPr fontId="4"/>
  </si>
  <si>
    <t>伊勢崎市立赤堀中学校</t>
    <rPh sb="0" eb="3">
      <t>イセサキ</t>
    </rPh>
    <rPh sb="3" eb="5">
      <t>シリツ</t>
    </rPh>
    <phoneticPr fontId="4"/>
  </si>
  <si>
    <t>伊勢崎市立あずま中学校</t>
    <rPh sb="0" eb="3">
      <t>イセサキ</t>
    </rPh>
    <rPh sb="3" eb="5">
      <t>シリツ</t>
    </rPh>
    <phoneticPr fontId="4"/>
  </si>
  <si>
    <t>伊勢崎市立境北中学校</t>
    <rPh sb="0" eb="3">
      <t>イセサキ</t>
    </rPh>
    <rPh sb="3" eb="5">
      <t>シリツ</t>
    </rPh>
    <phoneticPr fontId="4"/>
  </si>
  <si>
    <t>伊勢崎市立境西中学校</t>
    <rPh sb="0" eb="3">
      <t>イセサキ</t>
    </rPh>
    <rPh sb="3" eb="5">
      <t>シリツ</t>
    </rPh>
    <phoneticPr fontId="4"/>
  </si>
  <si>
    <t>伊勢崎市立境南中学校</t>
    <rPh sb="0" eb="3">
      <t>イセサキ</t>
    </rPh>
    <rPh sb="3" eb="5">
      <t>シリツ</t>
    </rPh>
    <phoneticPr fontId="4"/>
  </si>
  <si>
    <t>伊勢崎市立四ツ葉学園中等教育学校</t>
    <rPh sb="0" eb="3">
      <t>イセサキ</t>
    </rPh>
    <rPh sb="3" eb="5">
      <t>シリツ</t>
    </rPh>
    <phoneticPr fontId="4"/>
  </si>
  <si>
    <t>伊勢崎市茂呂町一丁目24番地1</t>
    <rPh sb="0" eb="4">
      <t>イセサキシ</t>
    </rPh>
    <phoneticPr fontId="4"/>
  </si>
  <si>
    <t>伊勢崎市堀口町237番地1</t>
    <rPh sb="0" eb="4">
      <t>イセサキシ</t>
    </rPh>
    <phoneticPr fontId="4"/>
  </si>
  <si>
    <t>伊勢崎市波志江町1903番地1</t>
    <rPh sb="0" eb="4">
      <t>イセサキシ</t>
    </rPh>
    <phoneticPr fontId="4"/>
  </si>
  <si>
    <t>伊勢崎市下道寺町26番地</t>
    <rPh sb="0" eb="4">
      <t>イセサキシ</t>
    </rPh>
    <phoneticPr fontId="4"/>
  </si>
  <si>
    <t>伊勢崎市上植木本町2152番地2</t>
    <rPh sb="0" eb="4">
      <t>イセサキシ</t>
    </rPh>
    <phoneticPr fontId="4"/>
  </si>
  <si>
    <t>伊勢崎市田中島町1065番地</t>
    <rPh sb="0" eb="4">
      <t>イセサキシ</t>
    </rPh>
    <phoneticPr fontId="4"/>
  </si>
  <si>
    <t>伊勢崎市西久保町二丁目329番地1</t>
    <rPh sb="0" eb="4">
      <t>イセサキシ</t>
    </rPh>
    <phoneticPr fontId="4"/>
  </si>
  <si>
    <t>伊勢崎市東町2707番地2</t>
    <rPh sb="0" eb="4">
      <t>イセサキシ</t>
    </rPh>
    <phoneticPr fontId="4"/>
  </si>
  <si>
    <t>伊勢崎市境下渕名2011番地1</t>
    <rPh sb="0" eb="4">
      <t>イセサキシ</t>
    </rPh>
    <phoneticPr fontId="4"/>
  </si>
  <si>
    <t>伊勢崎市境下武士872番地2</t>
    <rPh sb="0" eb="4">
      <t>イセサキシ</t>
    </rPh>
    <phoneticPr fontId="4"/>
  </si>
  <si>
    <t>伊勢崎市境188番地</t>
    <rPh sb="0" eb="4">
      <t>イセサキシ</t>
    </rPh>
    <phoneticPr fontId="4"/>
  </si>
  <si>
    <t>伊勢崎市上植木本町1702番地1</t>
    <rPh sb="0" eb="4">
      <t>イセサキシ</t>
    </rPh>
    <phoneticPr fontId="4"/>
  </si>
  <si>
    <t>玉村町立玉村中学校</t>
    <rPh sb="0" eb="3">
      <t>タマムラマチ</t>
    </rPh>
    <rPh sb="3" eb="4">
      <t>リツ</t>
    </rPh>
    <rPh sb="4" eb="6">
      <t>タマムラ</t>
    </rPh>
    <rPh sb="6" eb="9">
      <t>チュウガッコウ</t>
    </rPh>
    <phoneticPr fontId="4"/>
  </si>
  <si>
    <t>0270-65-2019</t>
    <phoneticPr fontId="4"/>
  </si>
  <si>
    <t>玉村町立南中学校</t>
    <rPh sb="0" eb="3">
      <t>タマムラマチ</t>
    </rPh>
    <rPh sb="3" eb="4">
      <t>リツ</t>
    </rPh>
    <rPh sb="4" eb="5">
      <t>ミナミ</t>
    </rPh>
    <rPh sb="5" eb="8">
      <t>チュウガッコウ</t>
    </rPh>
    <phoneticPr fontId="4"/>
  </si>
  <si>
    <t>0270-65-8188</t>
    <phoneticPr fontId="4"/>
  </si>
  <si>
    <t>佐波郡玉村町大字福島913番地</t>
    <rPh sb="0" eb="3">
      <t>サワグン</t>
    </rPh>
    <rPh sb="3" eb="6">
      <t>タマムラマチ</t>
    </rPh>
    <rPh sb="6" eb="8">
      <t>オオアザ</t>
    </rPh>
    <rPh sb="8" eb="10">
      <t>フクシマ</t>
    </rPh>
    <rPh sb="13" eb="15">
      <t>バンチ</t>
    </rPh>
    <phoneticPr fontId="4"/>
  </si>
  <si>
    <t>佐波郡玉村町大字上之手1748番地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15" eb="17">
      <t>バンチ</t>
    </rPh>
    <phoneticPr fontId="4"/>
  </si>
  <si>
    <t>教員</t>
    <rPh sb="0" eb="2">
      <t>キョウイン</t>
    </rPh>
    <phoneticPr fontId="4"/>
  </si>
  <si>
    <t>部活動指導員</t>
    <rPh sb="0" eb="3">
      <t>ブカツドウ</t>
    </rPh>
    <rPh sb="3" eb="6">
      <t>シドウイン</t>
    </rPh>
    <phoneticPr fontId="4"/>
  </si>
  <si>
    <t>外部指導者</t>
    <rPh sb="0" eb="2">
      <t>ガイブ</t>
    </rPh>
    <rPh sb="2" eb="5">
      <t>シドウシャ</t>
    </rPh>
    <phoneticPr fontId="4"/>
  </si>
  <si>
    <t>マネージャー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</si>
</sst>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平成角ｺﾞｼｯｸ体W7"/>
      <family val="3"/>
      <charset val="128"/>
    </font>
    <font>
      <sz val="6"/>
      <name val="ＭＳ Ｐゴシック"/>
      <family val="3"/>
      <charset val="128"/>
    </font>
    <font>
      <sz val="11"/>
      <name val="HG平成明朝体W3"/>
      <family val="1"/>
      <charset val="128"/>
    </font>
    <font>
      <sz val="14"/>
      <name val="HG平成角ｺﾞｼｯｸ体W7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11"/>
      <name val="HG平成角ｺﾞｼｯｸ体W7"/>
      <family val="3"/>
      <charset val="128"/>
    </font>
    <font>
      <sz val="10"/>
      <name val="HG平成明朝体W3"/>
      <family val="1"/>
      <charset val="128"/>
    </font>
    <font>
      <sz val="10.45"/>
      <name val="ＭＳ 明朝"/>
      <family val="1"/>
      <charset val="128"/>
    </font>
    <font>
      <b/>
      <sz val="14"/>
      <name val="ＭＳ Ｐゴシック"/>
      <family val="3"/>
      <charset val="128"/>
    </font>
    <font>
      <sz val="28"/>
      <name val="HG創英角ﾎﾟｯﾌﾟ体"/>
      <family val="3"/>
      <charset val="128"/>
    </font>
    <font>
      <u/>
      <sz val="24"/>
      <color indexed="12"/>
      <name val="HG創英角ﾎﾟｯﾌﾟ体"/>
      <family val="3"/>
      <charset val="128"/>
    </font>
    <font>
      <sz val="16"/>
      <name val="HG平成角ｺﾞｼｯｸ体W7"/>
      <family val="3"/>
      <charset val="128"/>
    </font>
    <font>
      <sz val="16"/>
      <name val="HG平成明朝体W3"/>
      <family val="1"/>
      <charset val="128"/>
    </font>
    <font>
      <sz val="24"/>
      <name val="HG創英角ﾎﾟｯﾌﾟ体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HGS創英角ﾎﾟｯﾌﾟ体"/>
      <family val="3"/>
      <charset val="128"/>
    </font>
    <font>
      <u/>
      <sz val="24"/>
      <color indexed="12"/>
      <name val="HGS創英角ﾎﾟｯﾌﾟ体"/>
      <family val="3"/>
      <charset val="128"/>
    </font>
    <font>
      <sz val="36"/>
      <name val="HGS創英角ﾎﾟｯﾌﾟ体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HGS創英角ﾎﾟｯﾌﾟ体"/>
      <family val="3"/>
      <charset val="128"/>
    </font>
    <font>
      <b/>
      <sz val="24"/>
      <name val="HGP創英角ﾎﾟｯﾌﾟ体"/>
      <family val="3"/>
      <charset val="128"/>
    </font>
    <font>
      <sz val="16"/>
      <color indexed="51"/>
      <name val="HG平成明朝体W3"/>
      <family val="1"/>
      <charset val="128"/>
    </font>
    <font>
      <sz val="7"/>
      <color indexed="51"/>
      <name val="HG平成明朝体W3"/>
      <family val="1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HG創英角ｺﾞｼｯｸUB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rgb="FFFFC000"/>
      <name val="HG平成明朝体W3"/>
      <family val="1"/>
      <charset val="128"/>
    </font>
    <font>
      <sz val="14"/>
      <color theme="1"/>
      <name val="IPAmj明朝"/>
      <family val="1"/>
      <charset val="128"/>
    </font>
    <font>
      <sz val="11"/>
      <name val="IPAmj明朝"/>
      <family val="1"/>
      <charset val="128"/>
    </font>
    <font>
      <sz val="16"/>
      <color theme="1"/>
      <name val="HG平成明朝体W3"/>
      <family val="1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3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dashed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2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4" borderId="20" xfId="0" applyFont="1" applyFill="1" applyBorder="1" applyAlignment="1">
      <alignment horizontal="center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1" applyFont="1" applyFill="1" applyBorder="1" applyAlignment="1" applyProtection="1">
      <alignment vertical="center" textRotation="255"/>
    </xf>
    <xf numFmtId="0" fontId="13" fillId="0" borderId="0" xfId="2"/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7" fillId="0" borderId="0" xfId="0" applyFont="1"/>
    <xf numFmtId="0" fontId="0" fillId="13" borderId="22" xfId="0" applyFill="1" applyBorder="1"/>
    <xf numFmtId="0" fontId="1" fillId="13" borderId="23" xfId="0" applyFont="1" applyFill="1" applyBorder="1"/>
    <xf numFmtId="0" fontId="0" fillId="13" borderId="21" xfId="0" applyFill="1" applyBorder="1"/>
    <xf numFmtId="0" fontId="1" fillId="13" borderId="24" xfId="0" applyFont="1" applyFill="1" applyBorder="1"/>
    <xf numFmtId="0" fontId="0" fillId="13" borderId="24" xfId="0" applyFill="1" applyBorder="1"/>
    <xf numFmtId="0" fontId="0" fillId="13" borderId="25" xfId="0" applyFill="1" applyBorder="1"/>
    <xf numFmtId="0" fontId="0" fillId="13" borderId="26" xfId="0" applyFill="1" applyBorder="1"/>
    <xf numFmtId="0" fontId="9" fillId="2" borderId="4" xfId="0" applyFont="1" applyFill="1" applyBorder="1" applyAlignment="1" applyProtection="1">
      <alignment horizontal="center" vertical="center"/>
      <protection locked="0"/>
    </xf>
    <xf numFmtId="0" fontId="32" fillId="2" borderId="4" xfId="2" applyFont="1" applyFill="1" applyBorder="1" applyAlignment="1" applyProtection="1">
      <alignment horizontal="center" vertical="center"/>
      <protection locked="0"/>
    </xf>
    <xf numFmtId="0" fontId="18" fillId="4" borderId="38" xfId="0" applyFont="1" applyFill="1" applyBorder="1" applyAlignment="1" applyProtection="1">
      <alignment horizontal="center" vertical="center" shrinkToFit="1"/>
      <protection locked="0"/>
    </xf>
    <xf numFmtId="0" fontId="36" fillId="3" borderId="65" xfId="0" applyFont="1" applyFill="1" applyBorder="1" applyAlignment="1" applyProtection="1">
      <alignment horizontal="center" vertical="center" shrinkToFit="1"/>
      <protection locked="0"/>
    </xf>
    <xf numFmtId="0" fontId="36" fillId="3" borderId="66" xfId="0" applyFont="1" applyFill="1" applyBorder="1" applyAlignment="1" applyProtection="1">
      <alignment horizontal="center" vertical="center" shrinkToFit="1"/>
      <protection locked="0"/>
    </xf>
    <xf numFmtId="0" fontId="36" fillId="3" borderId="63" xfId="0" applyFont="1" applyFill="1" applyBorder="1" applyAlignment="1" applyProtection="1">
      <alignment horizontal="center" vertical="center" shrinkToFit="1"/>
      <protection locked="0"/>
    </xf>
    <xf numFmtId="0" fontId="36" fillId="3" borderId="64" xfId="0" applyFont="1" applyFill="1" applyBorder="1" applyAlignment="1" applyProtection="1">
      <alignment horizontal="center" vertical="center" shrinkToFit="1"/>
      <protection locked="0"/>
    </xf>
    <xf numFmtId="0" fontId="36" fillId="3" borderId="68" xfId="0" applyFont="1" applyFill="1" applyBorder="1" applyAlignment="1" applyProtection="1">
      <alignment horizontal="center" vertical="center" shrinkToFit="1"/>
      <protection locked="0"/>
    </xf>
    <xf numFmtId="0" fontId="36" fillId="3" borderId="67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/>
    <xf numFmtId="0" fontId="37" fillId="11" borderId="0" xfId="0" applyFont="1" applyFill="1"/>
    <xf numFmtId="0" fontId="37" fillId="12" borderId="0" xfId="0" applyFont="1" applyFill="1"/>
    <xf numFmtId="0" fontId="37" fillId="0" borderId="0" xfId="0" applyFont="1" applyAlignment="1">
      <alignment vertical="center"/>
    </xf>
    <xf numFmtId="0" fontId="37" fillId="0" borderId="24" xfId="0" applyFont="1" applyBorder="1"/>
    <xf numFmtId="0" fontId="37" fillId="8" borderId="27" xfId="0" applyFont="1" applyFill="1" applyBorder="1"/>
    <xf numFmtId="0" fontId="37" fillId="8" borderId="23" xfId="0" applyFont="1" applyFill="1" applyBorder="1"/>
    <xf numFmtId="0" fontId="37" fillId="8" borderId="0" xfId="0" applyFont="1" applyFill="1"/>
    <xf numFmtId="0" fontId="37" fillId="8" borderId="24" xfId="0" applyFont="1" applyFill="1" applyBorder="1"/>
    <xf numFmtId="0" fontId="37" fillId="8" borderId="28" xfId="0" applyFont="1" applyFill="1" applyBorder="1"/>
    <xf numFmtId="0" fontId="37" fillId="8" borderId="26" xfId="0" applyFont="1" applyFill="1" applyBorder="1"/>
    <xf numFmtId="0" fontId="37" fillId="15" borderId="0" xfId="0" applyFont="1" applyFill="1"/>
    <xf numFmtId="0" fontId="37" fillId="16" borderId="0" xfId="0" applyFont="1" applyFill="1"/>
    <xf numFmtId="0" fontId="37" fillId="19" borderId="0" xfId="0" applyFont="1" applyFill="1"/>
    <xf numFmtId="0" fontId="37" fillId="18" borderId="0" xfId="0" applyFont="1" applyFill="1"/>
    <xf numFmtId="49" fontId="38" fillId="20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20" borderId="4" xfId="0" applyNumberFormat="1" applyFont="1" applyFill="1" applyBorder="1" applyAlignment="1" applyProtection="1">
      <alignment horizontal="center" vertical="center" shrinkToFit="1"/>
      <protection locked="0"/>
    </xf>
    <xf numFmtId="49" fontId="18" fillId="20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8" fillId="8" borderId="22" xfId="0" applyFont="1" applyFill="1" applyBorder="1" applyAlignment="1">
      <alignment vertical="center"/>
    </xf>
    <xf numFmtId="0" fontId="8" fillId="8" borderId="23" xfId="0" applyFont="1" applyFill="1" applyBorder="1" applyAlignment="1">
      <alignment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8" borderId="21" xfId="0" applyFont="1" applyFill="1" applyBorder="1" applyAlignment="1">
      <alignment vertical="center"/>
    </xf>
    <xf numFmtId="0" fontId="8" fillId="8" borderId="24" xfId="0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18" fillId="5" borderId="8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8" fillId="9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35" fillId="9" borderId="63" xfId="0" applyFont="1" applyFill="1" applyBorder="1" applyAlignment="1">
      <alignment horizontal="center" vertical="center" shrinkToFit="1"/>
    </xf>
    <xf numFmtId="0" fontId="35" fillId="9" borderId="64" xfId="0" applyFont="1" applyFill="1" applyBorder="1" applyAlignment="1">
      <alignment horizontal="center" vertical="center" shrinkToFit="1"/>
    </xf>
    <xf numFmtId="0" fontId="29" fillId="9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8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8" borderId="25" xfId="0" applyFont="1" applyFill="1" applyBorder="1" applyAlignment="1">
      <alignment vertical="center"/>
    </xf>
    <xf numFmtId="0" fontId="8" fillId="8" borderId="26" xfId="0" applyFont="1" applyFill="1" applyBorder="1" applyAlignment="1">
      <alignment vertical="center"/>
    </xf>
    <xf numFmtId="0" fontId="28" fillId="10" borderId="4" xfId="0" applyFont="1" applyFill="1" applyBorder="1" applyAlignment="1">
      <alignment horizontal="center" vertical="center" shrinkToFit="1"/>
    </xf>
    <xf numFmtId="0" fontId="35" fillId="10" borderId="4" xfId="0" applyFont="1" applyFill="1" applyBorder="1" applyAlignment="1">
      <alignment horizontal="center" vertical="center" shrinkToFit="1"/>
    </xf>
    <xf numFmtId="0" fontId="35" fillId="10" borderId="63" xfId="0" applyFont="1" applyFill="1" applyBorder="1" applyAlignment="1">
      <alignment horizontal="center" vertical="center" shrinkToFit="1"/>
    </xf>
    <xf numFmtId="0" fontId="35" fillId="10" borderId="64" xfId="0" applyFont="1" applyFill="1" applyBorder="1" applyAlignment="1">
      <alignment horizontal="center" vertical="center" shrinkToFit="1"/>
    </xf>
    <xf numFmtId="0" fontId="35" fillId="10" borderId="68" xfId="0" applyFont="1" applyFill="1" applyBorder="1" applyAlignment="1">
      <alignment horizontal="center" vertical="center" shrinkToFit="1"/>
    </xf>
    <xf numFmtId="0" fontId="29" fillId="10" borderId="4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6" borderId="20" xfId="1" applyFont="1" applyFill="1" applyBorder="1" applyAlignment="1" applyProtection="1">
      <alignment horizontal="center" vertical="center" shrinkToFit="1"/>
      <protection locked="0"/>
    </xf>
    <xf numFmtId="0" fontId="23" fillId="7" borderId="20" xfId="1" applyFont="1" applyFill="1" applyBorder="1" applyAlignment="1" applyProtection="1">
      <alignment horizontal="center" vertical="center" shrinkToFit="1"/>
      <protection locked="0"/>
    </xf>
    <xf numFmtId="0" fontId="28" fillId="9" borderId="38" xfId="0" applyFont="1" applyFill="1" applyBorder="1" applyAlignment="1">
      <alignment horizontal="center" vertical="center" shrinkToFit="1"/>
    </xf>
    <xf numFmtId="0" fontId="17" fillId="5" borderId="63" xfId="0" applyFont="1" applyFill="1" applyBorder="1" applyAlignment="1">
      <alignment horizontal="center" vertical="center" shrinkToFit="1"/>
    </xf>
    <xf numFmtId="0" fontId="17" fillId="5" borderId="64" xfId="0" applyFont="1" applyFill="1" applyBorder="1" applyAlignment="1">
      <alignment horizontal="center" vertical="center" shrinkToFit="1"/>
    </xf>
    <xf numFmtId="0" fontId="7" fillId="0" borderId="38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39" fillId="22" borderId="74" xfId="0" applyFont="1" applyFill="1" applyBorder="1" applyAlignment="1" applyProtection="1">
      <alignment horizontal="center" vertical="center" shrinkToFit="1"/>
      <protection locked="0"/>
    </xf>
    <xf numFmtId="0" fontId="39" fillId="22" borderId="75" xfId="0" applyFont="1" applyFill="1" applyBorder="1" applyAlignment="1" applyProtection="1">
      <alignment horizontal="center" vertical="center" shrinkToFit="1"/>
      <protection locked="0"/>
    </xf>
    <xf numFmtId="0" fontId="40" fillId="3" borderId="63" xfId="0" applyFont="1" applyFill="1" applyBorder="1" applyAlignment="1" applyProtection="1">
      <alignment horizontal="center" vertical="center" shrinkToFit="1"/>
      <protection locked="0"/>
    </xf>
    <xf numFmtId="0" fontId="40" fillId="3" borderId="64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6" fillId="7" borderId="22" xfId="1" applyFont="1" applyFill="1" applyBorder="1" applyAlignment="1" applyProtection="1">
      <alignment horizontal="center" vertical="center"/>
    </xf>
    <xf numFmtId="0" fontId="16" fillId="7" borderId="27" xfId="1" applyFont="1" applyFill="1" applyBorder="1" applyAlignment="1" applyProtection="1">
      <alignment horizontal="center" vertical="center"/>
    </xf>
    <xf numFmtId="0" fontId="16" fillId="7" borderId="23" xfId="1" applyFont="1" applyFill="1" applyBorder="1" applyAlignment="1" applyProtection="1">
      <alignment horizontal="center" vertical="center"/>
    </xf>
    <xf numFmtId="0" fontId="16" fillId="7" borderId="25" xfId="1" applyFont="1" applyFill="1" applyBorder="1" applyAlignment="1" applyProtection="1">
      <alignment horizontal="center" vertical="center"/>
    </xf>
    <xf numFmtId="0" fontId="16" fillId="7" borderId="28" xfId="1" applyFont="1" applyFill="1" applyBorder="1" applyAlignment="1" applyProtection="1">
      <alignment horizontal="center" vertical="center"/>
    </xf>
    <xf numFmtId="0" fontId="16" fillId="7" borderId="26" xfId="1" applyFont="1" applyFill="1" applyBorder="1" applyAlignment="1" applyProtection="1">
      <alignment horizontal="center" vertical="center"/>
    </xf>
    <xf numFmtId="0" fontId="16" fillId="14" borderId="22" xfId="1" applyFont="1" applyFill="1" applyBorder="1" applyAlignment="1" applyProtection="1">
      <alignment horizontal="center" vertical="center"/>
    </xf>
    <xf numFmtId="0" fontId="16" fillId="14" borderId="27" xfId="1" applyFont="1" applyFill="1" applyBorder="1" applyAlignment="1" applyProtection="1">
      <alignment horizontal="center" vertical="center"/>
    </xf>
    <xf numFmtId="0" fontId="16" fillId="14" borderId="23" xfId="1" applyFont="1" applyFill="1" applyBorder="1" applyAlignment="1" applyProtection="1">
      <alignment horizontal="center" vertical="center"/>
    </xf>
    <xf numFmtId="0" fontId="16" fillId="14" borderId="25" xfId="1" applyFont="1" applyFill="1" applyBorder="1" applyAlignment="1" applyProtection="1">
      <alignment horizontal="center" vertical="center"/>
    </xf>
    <xf numFmtId="0" fontId="16" fillId="14" borderId="28" xfId="1" applyFont="1" applyFill="1" applyBorder="1" applyAlignment="1" applyProtection="1">
      <alignment horizontal="center" vertical="center"/>
    </xf>
    <xf numFmtId="0" fontId="16" fillId="14" borderId="26" xfId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/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28" fillId="9" borderId="44" xfId="0" applyFont="1" applyFill="1" applyBorder="1" applyAlignment="1">
      <alignment horizontal="center" vertical="center" shrinkToFit="1"/>
    </xf>
    <xf numFmtId="0" fontId="28" fillId="9" borderId="49" xfId="0" applyFont="1" applyFill="1" applyBorder="1" applyAlignment="1">
      <alignment horizontal="center" vertical="center" shrinkToFit="1"/>
    </xf>
    <xf numFmtId="0" fontId="28" fillId="9" borderId="38" xfId="0" applyFont="1" applyFill="1" applyBorder="1" applyAlignment="1">
      <alignment horizontal="center" vertical="center" shrinkToFit="1"/>
    </xf>
    <xf numFmtId="0" fontId="28" fillId="10" borderId="44" xfId="0" applyFont="1" applyFill="1" applyBorder="1" applyAlignment="1">
      <alignment horizontal="center" vertical="center" shrinkToFit="1"/>
    </xf>
    <xf numFmtId="0" fontId="28" fillId="10" borderId="49" xfId="0" applyFont="1" applyFill="1" applyBorder="1" applyAlignment="1">
      <alignment horizontal="center" vertical="center" shrinkToFit="1"/>
    </xf>
    <xf numFmtId="0" fontId="28" fillId="10" borderId="38" xfId="0" applyFont="1" applyFill="1" applyBorder="1" applyAlignment="1">
      <alignment horizontal="center" vertical="center" shrinkToFit="1"/>
    </xf>
    <xf numFmtId="0" fontId="23" fillId="6" borderId="22" xfId="1" applyFont="1" applyFill="1" applyBorder="1" applyAlignment="1" applyProtection="1">
      <alignment horizontal="center" vertical="center"/>
      <protection locked="0"/>
    </xf>
    <xf numFmtId="0" fontId="23" fillId="6" borderId="27" xfId="1" applyFont="1" applyFill="1" applyBorder="1" applyAlignment="1" applyProtection="1">
      <alignment horizontal="center" vertical="center"/>
      <protection locked="0"/>
    </xf>
    <xf numFmtId="0" fontId="23" fillId="6" borderId="23" xfId="1" applyFont="1" applyFill="1" applyBorder="1" applyAlignment="1" applyProtection="1">
      <alignment horizontal="center" vertical="center"/>
      <protection locked="0"/>
    </xf>
    <xf numFmtId="0" fontId="23" fillId="6" borderId="25" xfId="1" applyFont="1" applyFill="1" applyBorder="1" applyAlignment="1" applyProtection="1">
      <alignment horizontal="center" vertical="center"/>
      <protection locked="0"/>
    </xf>
    <xf numFmtId="0" fontId="23" fillId="6" borderId="28" xfId="1" applyFont="1" applyFill="1" applyBorder="1" applyAlignment="1" applyProtection="1">
      <alignment horizontal="center" vertical="center"/>
      <protection locked="0"/>
    </xf>
    <xf numFmtId="0" fontId="23" fillId="6" borderId="26" xfId="1" applyFont="1" applyFill="1" applyBorder="1" applyAlignment="1" applyProtection="1">
      <alignment horizontal="center" vertical="center"/>
      <protection locked="0"/>
    </xf>
    <xf numFmtId="0" fontId="23" fillId="7" borderId="22" xfId="1" applyFont="1" applyFill="1" applyBorder="1" applyAlignment="1" applyProtection="1">
      <alignment horizontal="center" vertical="center"/>
      <protection locked="0"/>
    </xf>
    <xf numFmtId="0" fontId="23" fillId="7" borderId="27" xfId="1" applyFont="1" applyFill="1" applyBorder="1" applyAlignment="1" applyProtection="1">
      <alignment horizontal="center" vertical="center"/>
      <protection locked="0"/>
    </xf>
    <xf numFmtId="0" fontId="23" fillId="7" borderId="23" xfId="1" applyFont="1" applyFill="1" applyBorder="1" applyAlignment="1" applyProtection="1">
      <alignment horizontal="center" vertical="center"/>
      <protection locked="0"/>
    </xf>
    <xf numFmtId="0" fontId="23" fillId="7" borderId="25" xfId="1" applyFont="1" applyFill="1" applyBorder="1" applyAlignment="1" applyProtection="1">
      <alignment horizontal="center" vertical="center"/>
      <protection locked="0"/>
    </xf>
    <xf numFmtId="0" fontId="23" fillId="7" borderId="28" xfId="1" applyFont="1" applyFill="1" applyBorder="1" applyAlignment="1" applyProtection="1">
      <alignment horizontal="center" vertical="center"/>
      <protection locked="0"/>
    </xf>
    <xf numFmtId="0" fontId="23" fillId="7" borderId="26" xfId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8" fillId="17" borderId="41" xfId="0" applyFont="1" applyFill="1" applyBorder="1" applyAlignment="1" applyProtection="1">
      <alignment horizontal="center" vertical="center"/>
      <protection locked="0"/>
    </xf>
    <xf numFmtId="0" fontId="8" fillId="17" borderId="42" xfId="0" applyFont="1" applyFill="1" applyBorder="1" applyAlignment="1" applyProtection="1">
      <alignment horizontal="center" vertical="center"/>
      <protection locked="0"/>
    </xf>
    <xf numFmtId="0" fontId="8" fillId="17" borderId="43" xfId="0" applyFont="1" applyFill="1" applyBorder="1" applyAlignment="1" applyProtection="1">
      <alignment horizontal="center" vertical="center"/>
      <protection locked="0"/>
    </xf>
    <xf numFmtId="0" fontId="28" fillId="9" borderId="4" xfId="0" applyFont="1" applyFill="1" applyBorder="1" applyAlignment="1">
      <alignment horizontal="center" vertical="center" shrinkToFit="1"/>
    </xf>
    <xf numFmtId="0" fontId="28" fillId="21" borderId="4" xfId="0" applyFont="1" applyFill="1" applyBorder="1" applyAlignment="1">
      <alignment horizontal="center" vertical="center" shrinkToFit="1"/>
    </xf>
    <xf numFmtId="0" fontId="0" fillId="0" borderId="0" xfId="0"/>
    <xf numFmtId="0" fontId="10" fillId="6" borderId="50" xfId="1" applyFont="1" applyFill="1" applyBorder="1" applyAlignment="1" applyProtection="1">
      <alignment vertical="center" textRotation="255"/>
      <protection locked="0"/>
    </xf>
    <xf numFmtId="0" fontId="10" fillId="6" borderId="51" xfId="1" applyFont="1" applyFill="1" applyBorder="1" applyAlignment="1" applyProtection="1">
      <alignment vertical="center" textRotation="255"/>
      <protection locked="0"/>
    </xf>
    <xf numFmtId="0" fontId="0" fillId="0" borderId="51" xfId="0" applyBorder="1" applyAlignment="1" applyProtection="1">
      <alignment vertical="center" textRotation="255"/>
      <protection locked="0"/>
    </xf>
    <xf numFmtId="0" fontId="0" fillId="0" borderId="52" xfId="0" applyBorder="1" applyAlignment="1" applyProtection="1">
      <alignment vertical="center" textRotation="255"/>
      <protection locked="0"/>
    </xf>
    <xf numFmtId="0" fontId="10" fillId="7" borderId="50" xfId="1" applyFont="1" applyFill="1" applyBorder="1" applyAlignment="1" applyProtection="1">
      <alignment vertical="center" textRotation="255"/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44" xfId="0" applyFont="1" applyBorder="1" applyAlignment="1">
      <alignment horizontal="left" vertical="center" indent="2"/>
    </xf>
    <xf numFmtId="0" fontId="7" fillId="0" borderId="49" xfId="0" applyFont="1" applyBorder="1" applyAlignment="1">
      <alignment horizontal="left" vertical="center" indent="2"/>
    </xf>
    <xf numFmtId="0" fontId="7" fillId="0" borderId="38" xfId="0" applyFont="1" applyBorder="1" applyAlignment="1">
      <alignment horizontal="left" vertical="center" indent="2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7" fillId="0" borderId="46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6" borderId="52" xfId="1" applyFont="1" applyFill="1" applyBorder="1" applyAlignment="1" applyProtection="1">
      <alignment vertical="center" textRotation="255"/>
      <protection locked="0"/>
    </xf>
    <xf numFmtId="0" fontId="10" fillId="7" borderId="51" xfId="1" applyFont="1" applyFill="1" applyBorder="1" applyAlignment="1" applyProtection="1">
      <alignment vertical="center" textRotation="255"/>
      <protection locked="0"/>
    </xf>
    <xf numFmtId="0" fontId="10" fillId="7" borderId="52" xfId="1" applyFont="1" applyFill="1" applyBorder="1" applyAlignment="1" applyProtection="1">
      <alignment vertical="center" textRotation="255"/>
      <protection locked="0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20" fillId="0" borderId="0" xfId="0" applyFont="1" applyAlignment="1">
      <alignment horizontal="right" vertical="center" shrinkToFit="1"/>
    </xf>
    <xf numFmtId="0" fontId="33" fillId="0" borderId="0" xfId="0" applyFont="1" applyAlignment="1">
      <alignment horizontal="center" vertical="center"/>
    </xf>
    <xf numFmtId="0" fontId="9" fillId="0" borderId="51" xfId="0" applyFont="1" applyBorder="1" applyAlignment="1">
      <alignment vertical="center" textRotation="255"/>
    </xf>
    <xf numFmtId="0" fontId="27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4" fillId="2" borderId="45" xfId="2" applyFont="1" applyFill="1" applyBorder="1" applyAlignment="1" applyProtection="1">
      <alignment horizontal="center" vertical="center"/>
      <protection locked="0"/>
    </xf>
    <xf numFmtId="0" fontId="34" fillId="2" borderId="8" xfId="2" applyFont="1" applyFill="1" applyBorder="1" applyAlignment="1" applyProtection="1">
      <alignment horizontal="center" vertical="center"/>
      <protection locked="0"/>
    </xf>
    <xf numFmtId="0" fontId="12" fillId="0" borderId="56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0" fillId="6" borderId="50" xfId="1" applyFont="1" applyFill="1" applyBorder="1" applyAlignment="1" applyProtection="1">
      <alignment horizontal="center" vertical="center" textRotation="255"/>
      <protection locked="0"/>
    </xf>
    <xf numFmtId="0" fontId="10" fillId="6" borderId="51" xfId="1" applyFont="1" applyFill="1" applyBorder="1" applyAlignment="1" applyProtection="1">
      <alignment horizontal="center" vertical="center" textRotation="255"/>
      <protection locked="0"/>
    </xf>
    <xf numFmtId="0" fontId="10" fillId="6" borderId="52" xfId="1" applyFont="1" applyFill="1" applyBorder="1" applyAlignment="1" applyProtection="1">
      <alignment horizontal="center" vertical="center" textRotation="255"/>
      <protection locked="0"/>
    </xf>
    <xf numFmtId="0" fontId="10" fillId="7" borderId="50" xfId="1" applyFont="1" applyFill="1" applyBorder="1" applyAlignment="1" applyProtection="1">
      <alignment horizontal="center" vertical="center" textRotation="255"/>
      <protection locked="0"/>
    </xf>
    <xf numFmtId="0" fontId="10" fillId="7" borderId="51" xfId="1" applyFont="1" applyFill="1" applyBorder="1" applyAlignment="1" applyProtection="1">
      <alignment horizontal="center" vertical="center" textRotation="255"/>
      <protection locked="0"/>
    </xf>
    <xf numFmtId="0" fontId="10" fillId="7" borderId="52" xfId="1" applyFont="1" applyFill="1" applyBorder="1" applyAlignment="1" applyProtection="1">
      <alignment horizontal="center" vertical="center" textRotation="255"/>
      <protection locked="0"/>
    </xf>
  </cellXfs>
  <cellStyles count="3">
    <cellStyle name="ハイパーリンク" xfId="1" builtinId="8"/>
    <cellStyle name="標準" xfId="0" builtinId="0"/>
    <cellStyle name="標準_春季・県大会申込書" xfId="2" xr:uid="{00000000-0005-0000-0000-000002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condense val="0"/>
        <extend val="0"/>
        <sz val="11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9FFCC"/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119742</xdr:colOff>
      <xdr:row>8</xdr:row>
      <xdr:rowOff>108857</xdr:rowOff>
    </xdr:from>
    <xdr:to>
      <xdr:col>9</xdr:col>
      <xdr:colOff>76200</xdr:colOff>
      <xdr:row>10</xdr:row>
      <xdr:rowOff>239486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53C6AE9-52F5-4036-BED4-CB9EE574D4B5}"/>
            </a:ext>
          </a:extLst>
        </xdr:cNvPr>
        <xdr:cNvSpPr/>
      </xdr:nvSpPr>
      <xdr:spPr bwMode="auto">
        <a:xfrm>
          <a:off x="3755571" y="2667000"/>
          <a:ext cx="2394858" cy="740229"/>
        </a:xfrm>
        <a:prstGeom prst="wedgeRoundRectCallout">
          <a:avLst>
            <a:gd name="adj1" fmla="val 59622"/>
            <a:gd name="adj2" fmla="val -1546"/>
            <a:gd name="adj3" fmla="val 16667"/>
          </a:avLst>
        </a:prstGeom>
        <a:solidFill>
          <a:srgbClr val="99FFCC"/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/>
            <a:t>ユニフォームの番号を</a:t>
          </a:r>
          <a:endParaRPr kumimoji="1" lang="en-US" altLang="ja-JP" sz="1800"/>
        </a:p>
        <a:p>
          <a:pPr algn="ctr"/>
          <a:r>
            <a:rPr kumimoji="1" lang="ja-JP" altLang="en-US" sz="1800"/>
            <a:t>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</xdr:colOff>
      <xdr:row>16</xdr:row>
      <xdr:rowOff>87630</xdr:rowOff>
    </xdr:from>
    <xdr:to>
      <xdr:col>6</xdr:col>
      <xdr:colOff>510540</xdr:colOff>
      <xdr:row>18</xdr:row>
      <xdr:rowOff>49530</xdr:rowOff>
    </xdr:to>
    <xdr:sp macro="" textlink="">
      <xdr:nvSpPr>
        <xdr:cNvPr id="6211" name="AutoShape 1">
          <a:extLst>
            <a:ext uri="{FF2B5EF4-FFF2-40B4-BE49-F238E27FC236}">
              <a16:creationId xmlns:a16="http://schemas.microsoft.com/office/drawing/2014/main" id="{00000000-0008-0000-0500-000043180000}"/>
            </a:ext>
          </a:extLst>
        </xdr:cNvPr>
        <xdr:cNvSpPr>
          <a:spLocks noChangeArrowheads="1"/>
        </xdr:cNvSpPr>
      </xdr:nvSpPr>
      <xdr:spPr bwMode="auto">
        <a:xfrm>
          <a:off x="3539490" y="5314950"/>
          <a:ext cx="461010" cy="60198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玉村町教育委員会" id="{70C4C3C6-0119-4CE1-8E0A-D98905B15730}" userId="玉村町教育委員会" providerId="None"/>
</personList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personId="{70C4C3C6-0119-4CE1-8E0A-D98905B15730}" id="{3F3867E2-1CEC-4E3E-BC0F-E31A94E2BD71}">
    <text>令和元年の年はここだけ空欄で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0"/>
  <sheetViews>
    <sheetView showGridLines="0" showRowColHeaders="0" showZeros="0" showOutlineSymbols="0" zoomScale="75" workbookViewId="0">
      <selection activeCell="H12" sqref="H12:N13"/>
    </sheetView>
  </sheetViews>
  <sheetFormatPr defaultColWidth="0" defaultRowHeight="23.4" zeroHeight="1"/>
  <cols>
    <col min="1" max="1" width="9" style="3" customWidth="1"/>
    <col min="2" max="2" width="19.44140625" style="3" bestFit="1" customWidth="1"/>
    <col min="3" max="3" width="14.6640625" style="3" bestFit="1" customWidth="1"/>
    <col min="4" max="4" width="7.6640625" style="3" customWidth="1"/>
    <col min="5" max="5" width="6.44140625" style="3" customWidth="1"/>
    <col min="6" max="7" width="7.6640625" style="3" customWidth="1"/>
    <col min="8" max="8" width="6.6640625" style="3" customWidth="1"/>
    <col min="9" max="17" width="9" style="3" customWidth="1"/>
    <col min="18" max="16384" width="0" style="3" hidden="1"/>
  </cols>
  <sheetData>
    <row r="1" spans="2:15"/>
    <row r="2" spans="2:15">
      <c r="B2" s="153" t="s">
        <v>69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2:15"/>
    <row r="4" spans="2:15" ht="33">
      <c r="B4" s="168" t="s">
        <v>8</v>
      </c>
      <c r="C4" s="169"/>
      <c r="D4" s="169"/>
      <c r="E4" s="169"/>
      <c r="F4" s="169"/>
      <c r="G4" s="169"/>
    </row>
    <row r="5" spans="2:15" ht="24" thickBot="1">
      <c r="B5" s="12"/>
      <c r="C5" s="12"/>
      <c r="D5" s="12"/>
      <c r="E5" s="12"/>
      <c r="F5" s="12"/>
    </row>
    <row r="6" spans="2:15" ht="24" thickBot="1">
      <c r="B6" s="15" t="s">
        <v>9</v>
      </c>
      <c r="C6" s="14" t="s">
        <v>33</v>
      </c>
      <c r="D6" s="154" t="s">
        <v>107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ht="210" customHeight="1" thickBot="1"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2:15" ht="24" thickBot="1">
      <c r="B8" s="3" t="s">
        <v>9</v>
      </c>
      <c r="C8" s="13" t="s">
        <v>34</v>
      </c>
      <c r="D8" s="154" t="s">
        <v>14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5" ht="42.75" customHeight="1" thickBot="1"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2:15" ht="24" thickBot="1">
      <c r="B10" s="3" t="s">
        <v>9</v>
      </c>
      <c r="C10" s="16" t="s">
        <v>35</v>
      </c>
      <c r="D10" s="154" t="s">
        <v>36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2:15" ht="21" customHeight="1" thickBot="1"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2:15">
      <c r="B12" s="152" t="s">
        <v>50</v>
      </c>
      <c r="C12" s="152"/>
      <c r="D12" s="152"/>
      <c r="E12" s="152"/>
      <c r="F12" s="152"/>
      <c r="G12" s="15"/>
      <c r="H12" s="162" t="s">
        <v>46</v>
      </c>
      <c r="I12" s="163"/>
      <c r="J12" s="163"/>
      <c r="K12" s="163"/>
      <c r="L12" s="163"/>
      <c r="M12" s="163"/>
      <c r="N12" s="164"/>
    </row>
    <row r="13" spans="2:15" ht="24" thickBot="1">
      <c r="H13" s="165"/>
      <c r="I13" s="166"/>
      <c r="J13" s="166"/>
      <c r="K13" s="166"/>
      <c r="L13" s="166"/>
      <c r="M13" s="166"/>
      <c r="N13" s="167"/>
    </row>
    <row r="14" spans="2:15" ht="24" thickBot="1"/>
    <row r="15" spans="2:15">
      <c r="B15" s="152" t="s">
        <v>37</v>
      </c>
      <c r="C15" s="152"/>
      <c r="D15" s="152"/>
      <c r="E15" s="152"/>
      <c r="F15" s="152"/>
      <c r="G15" s="15"/>
      <c r="H15" s="156" t="s">
        <v>52</v>
      </c>
      <c r="I15" s="157"/>
      <c r="J15" s="157"/>
      <c r="K15" s="157"/>
      <c r="L15" s="157"/>
      <c r="M15" s="157"/>
      <c r="N15" s="158"/>
    </row>
    <row r="16" spans="2:15" ht="24" thickBot="1">
      <c r="H16" s="159"/>
      <c r="I16" s="160"/>
      <c r="J16" s="160"/>
      <c r="K16" s="160"/>
      <c r="L16" s="160"/>
      <c r="M16" s="160"/>
      <c r="N16" s="161"/>
    </row>
    <row r="17" spans="2:11"/>
    <row r="18" spans="2:11">
      <c r="B18" s="152" t="s">
        <v>48</v>
      </c>
      <c r="C18" s="152"/>
      <c r="D18" s="152"/>
      <c r="E18" s="152"/>
      <c r="F18" s="152"/>
      <c r="G18" s="152"/>
      <c r="H18" s="152"/>
      <c r="I18" s="152"/>
      <c r="J18" s="152"/>
      <c r="K18" s="152"/>
    </row>
    <row r="19" spans="2:11"/>
    <row r="20" spans="2:11"/>
  </sheetData>
  <sheetProtection sheet="1" objects="1" scenarios="1"/>
  <mergeCells count="10">
    <mergeCell ref="B18:K18"/>
    <mergeCell ref="B2:O2"/>
    <mergeCell ref="D8:O9"/>
    <mergeCell ref="B15:F15"/>
    <mergeCell ref="H15:N16"/>
    <mergeCell ref="D6:O7"/>
    <mergeCell ref="D10:O11"/>
    <mergeCell ref="H12:N13"/>
    <mergeCell ref="B12:F12"/>
    <mergeCell ref="B4:G4"/>
  </mergeCells>
  <phoneticPr fontId="3"/>
  <hyperlinks>
    <hyperlink ref="H12:N13" location="メンバー表!A1" display="入力開始" xr:uid="{00000000-0004-0000-0000-000000000000}"/>
    <hyperlink ref="H15:N16" location="出力ページへ!A1" display="出力選択ページへ" xr:uid="{00000000-0004-0000-0000-000001000000}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showGridLines="0" showZeros="0" tabSelected="1" showOutlineSymbols="0" zoomScaleNormal="100" workbookViewId="0">
      <selection activeCell="D4" sqref="D4"/>
    </sheetView>
  </sheetViews>
  <sheetFormatPr defaultColWidth="0" defaultRowHeight="0" customHeight="1" zeroHeight="1"/>
  <cols>
    <col min="1" max="1" width="10.6640625" style="90" customWidth="1"/>
    <col min="2" max="2" width="18.44140625" style="90" customWidth="1"/>
    <col min="3" max="3" width="8.6640625" style="90" customWidth="1"/>
    <col min="4" max="8" width="7.6640625" style="90" customWidth="1"/>
    <col min="9" max="9" width="12.6640625" style="90" customWidth="1"/>
    <col min="10" max="10" width="4.44140625" style="90" customWidth="1"/>
    <col min="11" max="11" width="10.6640625" style="90" customWidth="1"/>
    <col min="12" max="13" width="18.44140625" style="90" customWidth="1"/>
    <col min="14" max="15" width="20.6640625" style="90" customWidth="1"/>
    <col min="16" max="17" width="6.21875" style="90" customWidth="1"/>
    <col min="18" max="18" width="6.109375" style="90" customWidth="1"/>
    <col min="19" max="19" width="6" style="90" hidden="1" customWidth="1"/>
    <col min="20" max="20" width="10.6640625" style="90" customWidth="1"/>
    <col min="21" max="21" width="10.6640625" style="90" hidden="1" customWidth="1"/>
    <col min="22" max="22" width="3.109375" style="90" hidden="1" customWidth="1"/>
    <col min="23" max="23" width="6.109375" style="90" hidden="1" customWidth="1"/>
    <col min="24" max="25" width="9" style="90" hidden="1" customWidth="1"/>
    <col min="26" max="26" width="37.77734375" style="90" hidden="1" customWidth="1"/>
    <col min="27" max="27" width="38.6640625" style="90" hidden="1" customWidth="1"/>
    <col min="28" max="28" width="22.44140625" style="90" hidden="1" customWidth="1"/>
    <col min="29" max="16384" width="9" style="90" hidden="1"/>
  </cols>
  <sheetData>
    <row r="1" spans="1:28" ht="33" customHeight="1" thickBot="1">
      <c r="A1" s="89" t="s">
        <v>44</v>
      </c>
      <c r="K1" s="89" t="s">
        <v>49</v>
      </c>
    </row>
    <row r="2" spans="1:28" ht="24" customHeight="1" thickBot="1">
      <c r="B2" s="91" t="s">
        <v>21</v>
      </c>
      <c r="C2" s="172" t="s">
        <v>40</v>
      </c>
      <c r="D2" s="173"/>
      <c r="E2" s="174"/>
      <c r="F2" s="92"/>
      <c r="H2" s="91"/>
      <c r="I2" s="93"/>
      <c r="J2" s="93"/>
      <c r="K2" s="94"/>
      <c r="L2" s="94"/>
      <c r="M2" s="94"/>
      <c r="N2" s="94"/>
      <c r="O2" s="94"/>
      <c r="P2" s="94"/>
      <c r="Q2" s="94"/>
      <c r="R2" s="94"/>
      <c r="S2" s="94"/>
      <c r="V2" s="95" t="s">
        <v>39</v>
      </c>
      <c r="W2" s="96" t="s">
        <v>42</v>
      </c>
      <c r="Z2" s="90" t="s">
        <v>124</v>
      </c>
      <c r="AA2" s="90" t="s">
        <v>136</v>
      </c>
      <c r="AB2" s="90" t="s">
        <v>121</v>
      </c>
    </row>
    <row r="3" spans="1:28" ht="24" customHeight="1" thickBot="1">
      <c r="B3" s="91"/>
      <c r="K3" s="97"/>
      <c r="L3" s="140" t="s">
        <v>99</v>
      </c>
      <c r="M3" s="141" t="s">
        <v>100</v>
      </c>
      <c r="N3" s="140" t="s">
        <v>102</v>
      </c>
      <c r="O3" s="141" t="s">
        <v>104</v>
      </c>
      <c r="P3" s="98"/>
      <c r="Q3" s="98"/>
      <c r="R3" s="98"/>
      <c r="S3" s="99"/>
      <c r="V3" s="100" t="s">
        <v>40</v>
      </c>
      <c r="W3" s="101" t="s">
        <v>43</v>
      </c>
      <c r="Z3" s="90" t="s">
        <v>125</v>
      </c>
      <c r="AA3" s="90" t="s">
        <v>137</v>
      </c>
      <c r="AB3" s="90" t="s">
        <v>110</v>
      </c>
    </row>
    <row r="4" spans="1:28" ht="24" customHeight="1" thickBot="1">
      <c r="B4" s="91" t="s">
        <v>15</v>
      </c>
      <c r="C4" s="102" t="s">
        <v>109</v>
      </c>
      <c r="D4" s="18"/>
      <c r="E4" s="91" t="s">
        <v>38</v>
      </c>
      <c r="F4" s="18"/>
      <c r="G4" s="91" t="s">
        <v>16</v>
      </c>
      <c r="H4" s="18"/>
      <c r="I4" s="91" t="s">
        <v>17</v>
      </c>
      <c r="J4" s="91"/>
      <c r="K4" s="103" t="s">
        <v>2</v>
      </c>
      <c r="L4" s="65"/>
      <c r="M4" s="66"/>
      <c r="N4" s="65"/>
      <c r="O4" s="66"/>
      <c r="P4" s="104"/>
      <c r="Q4" s="170"/>
      <c r="R4" s="171"/>
      <c r="S4" s="105"/>
      <c r="V4" s="100" t="s">
        <v>41</v>
      </c>
      <c r="W4" s="101"/>
      <c r="Z4" s="90" t="s">
        <v>126</v>
      </c>
      <c r="AA4" s="90" t="s">
        <v>138</v>
      </c>
      <c r="AB4" s="90" t="s">
        <v>111</v>
      </c>
    </row>
    <row r="5" spans="1:28" ht="24" customHeight="1">
      <c r="B5" s="91"/>
      <c r="K5" s="179" t="s">
        <v>42</v>
      </c>
      <c r="L5" s="180"/>
      <c r="M5" s="180"/>
      <c r="N5" s="180"/>
      <c r="O5" s="181"/>
      <c r="P5" s="204" t="s">
        <v>13</v>
      </c>
      <c r="Q5" s="204"/>
      <c r="R5" s="204"/>
      <c r="S5" s="105"/>
      <c r="V5" s="100" t="s">
        <v>70</v>
      </c>
      <c r="W5" s="101"/>
      <c r="Z5" s="90" t="s">
        <v>127</v>
      </c>
      <c r="AA5" s="90" t="s">
        <v>139</v>
      </c>
      <c r="AB5" s="90" t="s">
        <v>112</v>
      </c>
    </row>
    <row r="6" spans="1:28" ht="24" customHeight="1">
      <c r="B6" s="91"/>
      <c r="C6" s="175"/>
      <c r="D6" s="175"/>
      <c r="E6" s="175"/>
      <c r="F6" s="175"/>
      <c r="G6" s="200"/>
      <c r="H6" s="200"/>
      <c r="I6" s="93"/>
      <c r="J6" s="93"/>
      <c r="K6" s="106" t="s">
        <v>4</v>
      </c>
      <c r="L6" s="67"/>
      <c r="M6" s="68"/>
      <c r="N6" s="69"/>
      <c r="O6" s="68"/>
      <c r="P6" s="176"/>
      <c r="Q6" s="176"/>
      <c r="R6" s="176"/>
      <c r="S6" s="105"/>
      <c r="V6" s="100"/>
      <c r="W6" s="101"/>
      <c r="Z6" s="90" t="s">
        <v>128</v>
      </c>
      <c r="AA6" s="90" t="s">
        <v>140</v>
      </c>
      <c r="AB6" s="90" t="s">
        <v>113</v>
      </c>
    </row>
    <row r="7" spans="1:28" ht="24" customHeight="1" thickBot="1">
      <c r="B7" s="91"/>
      <c r="K7" s="106" t="s">
        <v>32</v>
      </c>
      <c r="L7" s="67"/>
      <c r="M7" s="68"/>
      <c r="N7" s="69"/>
      <c r="O7" s="68"/>
      <c r="P7" s="176"/>
      <c r="Q7" s="176"/>
      <c r="R7" s="176"/>
      <c r="S7" s="105"/>
      <c r="V7" s="100" t="s">
        <v>154</v>
      </c>
      <c r="W7" s="101"/>
      <c r="Z7" s="90" t="s">
        <v>129</v>
      </c>
      <c r="AA7" s="90" t="s">
        <v>141</v>
      </c>
      <c r="AB7" s="90" t="s">
        <v>114</v>
      </c>
    </row>
    <row r="8" spans="1:28" ht="24" customHeight="1" thickBot="1">
      <c r="B8" s="91" t="s">
        <v>18</v>
      </c>
      <c r="C8" s="201"/>
      <c r="D8" s="202"/>
      <c r="E8" s="202"/>
      <c r="F8" s="202"/>
      <c r="G8" s="202"/>
      <c r="H8" s="202"/>
      <c r="I8" s="203"/>
      <c r="J8" s="107"/>
      <c r="K8" s="106" t="s">
        <v>71</v>
      </c>
      <c r="L8" s="67"/>
      <c r="M8" s="68"/>
      <c r="N8" s="69"/>
      <c r="O8" s="68"/>
      <c r="P8" s="177"/>
      <c r="Q8" s="177"/>
      <c r="R8" s="177"/>
      <c r="S8" s="105"/>
      <c r="V8" s="100" t="s">
        <v>155</v>
      </c>
      <c r="W8" s="101"/>
      <c r="Z8" s="90" t="s">
        <v>130</v>
      </c>
      <c r="AA8" s="90" t="s">
        <v>142</v>
      </c>
      <c r="AB8" s="90" t="s">
        <v>115</v>
      </c>
    </row>
    <row r="9" spans="1:28" ht="24" customHeight="1">
      <c r="B9" s="91"/>
      <c r="K9" s="106" t="s">
        <v>72</v>
      </c>
      <c r="L9" s="108" t="s">
        <v>99</v>
      </c>
      <c r="M9" s="109" t="s">
        <v>100</v>
      </c>
      <c r="N9" s="108" t="s">
        <v>101</v>
      </c>
      <c r="O9" s="109" t="s">
        <v>103</v>
      </c>
      <c r="P9" s="139" t="s">
        <v>0</v>
      </c>
      <c r="Q9" s="106" t="s">
        <v>1</v>
      </c>
      <c r="R9" s="106" t="s">
        <v>10</v>
      </c>
      <c r="S9" s="110" t="s">
        <v>73</v>
      </c>
      <c r="V9" s="100" t="s">
        <v>156</v>
      </c>
      <c r="W9" s="101"/>
      <c r="Z9" s="90" t="s">
        <v>131</v>
      </c>
      <c r="AA9" s="90" t="s">
        <v>143</v>
      </c>
      <c r="AB9" s="90" t="s">
        <v>116</v>
      </c>
    </row>
    <row r="10" spans="1:28" ht="24" customHeight="1">
      <c r="B10" s="111"/>
      <c r="C10" s="178"/>
      <c r="D10" s="178"/>
      <c r="E10" s="111"/>
      <c r="G10" s="112"/>
      <c r="H10" s="112"/>
      <c r="I10" s="93"/>
      <c r="J10" s="93"/>
      <c r="K10" s="86"/>
      <c r="L10" s="150"/>
      <c r="M10" s="151"/>
      <c r="N10" s="67"/>
      <c r="O10" s="68"/>
      <c r="P10" s="64"/>
      <c r="Q10" s="19"/>
      <c r="R10" s="17"/>
      <c r="S10" s="113"/>
      <c r="V10" s="100"/>
      <c r="W10" s="101"/>
      <c r="Z10" s="90" t="s">
        <v>132</v>
      </c>
      <c r="AA10" s="90" t="s">
        <v>144</v>
      </c>
      <c r="AB10" s="90" t="s">
        <v>117</v>
      </c>
    </row>
    <row r="11" spans="1:28" ht="24" customHeight="1" thickBot="1">
      <c r="B11" s="91"/>
      <c r="I11" s="93"/>
      <c r="J11" s="93"/>
      <c r="K11" s="86"/>
      <c r="L11" s="150"/>
      <c r="M11" s="151"/>
      <c r="N11" s="67"/>
      <c r="O11" s="68"/>
      <c r="P11" s="64"/>
      <c r="Q11" s="19"/>
      <c r="R11" s="17"/>
      <c r="S11" s="113"/>
      <c r="V11" s="100" t="s">
        <v>11</v>
      </c>
      <c r="W11" s="101"/>
      <c r="Z11" s="90" t="s">
        <v>133</v>
      </c>
      <c r="AA11" s="90" t="s">
        <v>145</v>
      </c>
      <c r="AB11" s="90" t="s">
        <v>118</v>
      </c>
    </row>
    <row r="12" spans="1:28" ht="24" customHeight="1" thickBot="1">
      <c r="B12" s="91" t="s">
        <v>19</v>
      </c>
      <c r="C12" s="197" t="str">
        <f>IF($C$8="","",INDEX($AA$2:$AA$15,MATCH($C$8,$Z$2:$Z$15,0)))</f>
        <v/>
      </c>
      <c r="D12" s="198"/>
      <c r="E12" s="198"/>
      <c r="F12" s="198"/>
      <c r="G12" s="198"/>
      <c r="H12" s="198"/>
      <c r="I12" s="199"/>
      <c r="J12" s="114"/>
      <c r="K12" s="87"/>
      <c r="L12" s="150"/>
      <c r="M12" s="151"/>
      <c r="N12" s="67"/>
      <c r="O12" s="68"/>
      <c r="P12" s="64"/>
      <c r="Q12" s="19"/>
      <c r="R12" s="17"/>
      <c r="S12" s="113"/>
      <c r="V12" s="100" t="s">
        <v>12</v>
      </c>
      <c r="W12" s="101"/>
      <c r="Z12" s="90" t="s">
        <v>134</v>
      </c>
      <c r="AA12" s="90" t="s">
        <v>146</v>
      </c>
      <c r="AB12" s="90" t="s">
        <v>119</v>
      </c>
    </row>
    <row r="13" spans="1:28" ht="24" customHeight="1" thickBot="1">
      <c r="B13" s="91"/>
      <c r="K13" s="87"/>
      <c r="L13" s="150"/>
      <c r="M13" s="151"/>
      <c r="N13" s="67"/>
      <c r="O13" s="68"/>
      <c r="P13" s="64"/>
      <c r="Q13" s="19"/>
      <c r="R13" s="17"/>
      <c r="S13" s="113"/>
      <c r="V13" s="100"/>
      <c r="W13" s="101"/>
      <c r="Z13" s="90" t="s">
        <v>135</v>
      </c>
      <c r="AA13" s="90" t="s">
        <v>147</v>
      </c>
      <c r="AB13" s="90" t="s">
        <v>120</v>
      </c>
    </row>
    <row r="14" spans="1:28" ht="24" customHeight="1" thickBot="1">
      <c r="B14" s="91" t="s">
        <v>20</v>
      </c>
      <c r="C14" s="197" t="str">
        <f>IF($C$8="","",INDEX($AB$2:$AB$15,MATCH($C$8,$Z$2:$Z$15,0)))</f>
        <v/>
      </c>
      <c r="D14" s="198"/>
      <c r="E14" s="198"/>
      <c r="F14" s="198"/>
      <c r="G14" s="198"/>
      <c r="H14" s="198"/>
      <c r="I14" s="199"/>
      <c r="J14" s="114"/>
      <c r="K14" s="87"/>
      <c r="L14" s="150"/>
      <c r="M14" s="151"/>
      <c r="N14" s="67"/>
      <c r="O14" s="68"/>
      <c r="P14" s="64"/>
      <c r="Q14" s="19"/>
      <c r="R14" s="17"/>
      <c r="S14" s="113"/>
      <c r="V14" s="100" t="s">
        <v>106</v>
      </c>
      <c r="W14" s="101"/>
      <c r="Z14" s="90" t="s">
        <v>148</v>
      </c>
      <c r="AA14" s="90" t="s">
        <v>152</v>
      </c>
      <c r="AB14" s="90" t="s">
        <v>149</v>
      </c>
    </row>
    <row r="15" spans="1:28" ht="24" customHeight="1" thickBot="1">
      <c r="K15" s="87"/>
      <c r="L15" s="150"/>
      <c r="M15" s="151"/>
      <c r="N15" s="67"/>
      <c r="O15" s="68"/>
      <c r="P15" s="64"/>
      <c r="Q15" s="19"/>
      <c r="R15" s="17"/>
      <c r="S15" s="113"/>
      <c r="V15" s="115" t="s">
        <v>57</v>
      </c>
      <c r="W15" s="116"/>
      <c r="Z15" s="90" t="s">
        <v>150</v>
      </c>
      <c r="AA15" s="90" t="s">
        <v>153</v>
      </c>
      <c r="AB15" s="90" t="s">
        <v>151</v>
      </c>
    </row>
    <row r="16" spans="1:28" ht="24" customHeight="1" thickBot="1">
      <c r="K16" s="87"/>
      <c r="L16" s="148"/>
      <c r="M16" s="149"/>
      <c r="N16" s="67"/>
      <c r="O16" s="68"/>
      <c r="P16" s="64"/>
      <c r="Q16" s="19"/>
      <c r="R16" s="17"/>
      <c r="S16" s="113"/>
    </row>
    <row r="17" spans="2:19" ht="24" customHeight="1">
      <c r="B17" s="185" t="s">
        <v>47</v>
      </c>
      <c r="C17" s="186"/>
      <c r="D17" s="186"/>
      <c r="E17" s="186"/>
      <c r="F17" s="186"/>
      <c r="G17" s="187"/>
      <c r="K17" s="87"/>
      <c r="L17" s="148"/>
      <c r="M17" s="149"/>
      <c r="N17" s="67"/>
      <c r="O17" s="68"/>
      <c r="P17" s="64"/>
      <c r="Q17" s="19"/>
      <c r="R17" s="17"/>
      <c r="S17" s="113"/>
    </row>
    <row r="18" spans="2:19" ht="24" customHeight="1" thickBot="1">
      <c r="B18" s="188"/>
      <c r="C18" s="189"/>
      <c r="D18" s="189"/>
      <c r="E18" s="189"/>
      <c r="F18" s="189"/>
      <c r="G18" s="190"/>
      <c r="K18" s="87"/>
      <c r="L18" s="148"/>
      <c r="M18" s="149"/>
      <c r="N18" s="67"/>
      <c r="O18" s="68"/>
      <c r="P18" s="64"/>
      <c r="Q18" s="19"/>
      <c r="R18" s="17"/>
      <c r="S18" s="113"/>
    </row>
    <row r="19" spans="2:19" ht="24" customHeight="1" thickBot="1">
      <c r="K19" s="87"/>
      <c r="L19" s="150"/>
      <c r="M19" s="151"/>
      <c r="N19" s="67"/>
      <c r="O19" s="68"/>
      <c r="P19" s="64"/>
      <c r="Q19" s="19"/>
      <c r="R19" s="17"/>
      <c r="S19" s="113"/>
    </row>
    <row r="20" spans="2:19" ht="24" customHeight="1">
      <c r="B20" s="191" t="s">
        <v>53</v>
      </c>
      <c r="C20" s="192"/>
      <c r="D20" s="192"/>
      <c r="E20" s="192"/>
      <c r="F20" s="192"/>
      <c r="G20" s="193"/>
      <c r="K20" s="87"/>
      <c r="L20" s="150"/>
      <c r="M20" s="151"/>
      <c r="N20" s="67"/>
      <c r="O20" s="68"/>
      <c r="P20" s="64"/>
      <c r="Q20" s="19"/>
      <c r="R20" s="17"/>
      <c r="S20" s="113"/>
    </row>
    <row r="21" spans="2:19" ht="24" customHeight="1" thickBot="1">
      <c r="B21" s="194"/>
      <c r="C21" s="195"/>
      <c r="D21" s="195"/>
      <c r="E21" s="195"/>
      <c r="F21" s="195"/>
      <c r="G21" s="196"/>
      <c r="K21" s="87"/>
      <c r="L21" s="150"/>
      <c r="M21" s="151"/>
      <c r="N21" s="67"/>
      <c r="O21" s="68"/>
      <c r="P21" s="64"/>
      <c r="Q21" s="19"/>
      <c r="R21" s="17"/>
      <c r="S21" s="113"/>
    </row>
    <row r="22" spans="2:19" ht="24" customHeight="1">
      <c r="K22" s="87"/>
      <c r="L22" s="150"/>
      <c r="M22" s="151"/>
      <c r="N22" s="67"/>
      <c r="O22" s="68"/>
      <c r="P22" s="64"/>
      <c r="Q22" s="19"/>
      <c r="R22" s="17"/>
      <c r="S22" s="113"/>
    </row>
    <row r="23" spans="2:19" ht="24" customHeight="1">
      <c r="K23" s="87"/>
      <c r="L23" s="150"/>
      <c r="M23" s="151"/>
      <c r="N23" s="67"/>
      <c r="O23" s="68"/>
      <c r="P23" s="64"/>
      <c r="Q23" s="19"/>
      <c r="R23" s="17"/>
      <c r="S23" s="113"/>
    </row>
    <row r="24" spans="2:19" ht="24" customHeight="1">
      <c r="K24" s="87"/>
      <c r="L24" s="150"/>
      <c r="M24" s="151"/>
      <c r="N24" s="67"/>
      <c r="O24" s="68"/>
      <c r="P24" s="64"/>
      <c r="Q24" s="19"/>
      <c r="R24" s="17"/>
      <c r="S24" s="113"/>
    </row>
    <row r="25" spans="2:19" ht="24" customHeight="1">
      <c r="K25" s="87"/>
      <c r="L25" s="150"/>
      <c r="M25" s="151"/>
      <c r="N25" s="67"/>
      <c r="O25" s="68"/>
      <c r="P25" s="64"/>
      <c r="Q25" s="19"/>
      <c r="R25" s="17"/>
      <c r="S25" s="113"/>
    </row>
    <row r="26" spans="2:19" ht="24" customHeight="1">
      <c r="K26" s="87"/>
      <c r="L26" s="150"/>
      <c r="M26" s="151"/>
      <c r="N26" s="67"/>
      <c r="O26" s="68"/>
      <c r="P26" s="64"/>
      <c r="Q26" s="19"/>
      <c r="R26" s="17"/>
      <c r="S26" s="113"/>
    </row>
    <row r="27" spans="2:19" ht="24" customHeight="1">
      <c r="K27" s="87"/>
      <c r="L27" s="150"/>
      <c r="M27" s="151"/>
      <c r="N27" s="67"/>
      <c r="O27" s="68"/>
      <c r="P27" s="64"/>
      <c r="Q27" s="19"/>
      <c r="R27" s="17"/>
      <c r="S27" s="113"/>
    </row>
    <row r="28" spans="2:19" ht="24" customHeight="1">
      <c r="K28" s="182" t="s">
        <v>43</v>
      </c>
      <c r="L28" s="183"/>
      <c r="M28" s="183"/>
      <c r="N28" s="183"/>
      <c r="O28" s="184"/>
      <c r="P28" s="205" t="s">
        <v>13</v>
      </c>
      <c r="Q28" s="205"/>
      <c r="R28" s="205"/>
      <c r="S28" s="104"/>
    </row>
    <row r="29" spans="2:19" ht="24" customHeight="1">
      <c r="K29" s="117" t="s">
        <v>7</v>
      </c>
      <c r="L29" s="67"/>
      <c r="M29" s="68"/>
      <c r="N29" s="69"/>
      <c r="O29" s="68"/>
      <c r="P29" s="176"/>
      <c r="Q29" s="176"/>
      <c r="R29" s="176"/>
      <c r="S29" s="105"/>
    </row>
    <row r="30" spans="2:19" ht="24" customHeight="1">
      <c r="K30" s="117" t="s">
        <v>45</v>
      </c>
      <c r="L30" s="67"/>
      <c r="M30" s="68"/>
      <c r="N30" s="69"/>
      <c r="O30" s="68"/>
      <c r="P30" s="176"/>
      <c r="Q30" s="176"/>
      <c r="R30" s="176"/>
      <c r="S30" s="105"/>
    </row>
    <row r="31" spans="2:19" ht="24" customHeight="1">
      <c r="K31" s="117" t="s">
        <v>157</v>
      </c>
      <c r="L31" s="67"/>
      <c r="M31" s="68"/>
      <c r="N31" s="69"/>
      <c r="O31" s="70"/>
      <c r="P31" s="177"/>
      <c r="Q31" s="177"/>
      <c r="R31" s="177"/>
      <c r="S31" s="105"/>
    </row>
    <row r="32" spans="2:19" ht="24" customHeight="1">
      <c r="K32" s="118" t="s">
        <v>105</v>
      </c>
      <c r="L32" s="119" t="s">
        <v>99</v>
      </c>
      <c r="M32" s="120" t="s">
        <v>100</v>
      </c>
      <c r="N32" s="121" t="s">
        <v>101</v>
      </c>
      <c r="O32" s="120" t="s">
        <v>103</v>
      </c>
      <c r="P32" s="117" t="s">
        <v>0</v>
      </c>
      <c r="Q32" s="117" t="s">
        <v>1</v>
      </c>
      <c r="R32" s="117" t="s">
        <v>10</v>
      </c>
      <c r="S32" s="122" t="s">
        <v>73</v>
      </c>
    </row>
    <row r="33" spans="1:19" ht="24" customHeight="1">
      <c r="K33" s="88"/>
      <c r="L33" s="67"/>
      <c r="M33" s="68"/>
      <c r="N33" s="69"/>
      <c r="O33" s="68"/>
      <c r="P33" s="64"/>
      <c r="Q33" s="19"/>
      <c r="R33" s="17"/>
      <c r="S33" s="113"/>
    </row>
    <row r="34" spans="1:19" ht="24" customHeight="1">
      <c r="K34" s="88"/>
      <c r="L34" s="67"/>
      <c r="M34" s="68"/>
      <c r="N34" s="69"/>
      <c r="O34" s="68"/>
      <c r="P34" s="64"/>
      <c r="Q34" s="19"/>
      <c r="R34" s="17"/>
      <c r="S34" s="113"/>
    </row>
    <row r="35" spans="1:19" ht="24" customHeight="1">
      <c r="K35" s="88"/>
      <c r="L35" s="67"/>
      <c r="M35" s="68"/>
      <c r="N35" s="69"/>
      <c r="O35" s="68"/>
      <c r="P35" s="64"/>
      <c r="Q35" s="19"/>
      <c r="R35" s="17"/>
      <c r="S35" s="113"/>
    </row>
    <row r="36" spans="1:19" ht="24" customHeight="1">
      <c r="K36" s="88"/>
      <c r="L36" s="67"/>
      <c r="M36" s="68"/>
      <c r="N36" s="69"/>
      <c r="O36" s="68"/>
      <c r="P36" s="64"/>
      <c r="Q36" s="19"/>
      <c r="R36" s="17"/>
      <c r="S36" s="113"/>
    </row>
    <row r="37" spans="1:19" ht="24" customHeight="1">
      <c r="K37" s="88"/>
      <c r="L37" s="67"/>
      <c r="M37" s="68"/>
      <c r="N37" s="69"/>
      <c r="O37" s="68"/>
      <c r="P37" s="64"/>
      <c r="Q37" s="19"/>
      <c r="R37" s="17"/>
      <c r="S37" s="113"/>
    </row>
    <row r="38" spans="1:19" ht="24" customHeight="1">
      <c r="K38" s="88"/>
      <c r="L38" s="67"/>
      <c r="M38" s="68"/>
      <c r="N38" s="69"/>
      <c r="O38" s="68"/>
      <c r="P38" s="64"/>
      <c r="Q38" s="19"/>
      <c r="R38" s="17"/>
      <c r="S38" s="113"/>
    </row>
    <row r="39" spans="1:19" ht="24" customHeight="1">
      <c r="K39" s="88"/>
      <c r="L39" s="67"/>
      <c r="M39" s="68"/>
      <c r="N39" s="69"/>
      <c r="O39" s="68"/>
      <c r="P39" s="64"/>
      <c r="Q39" s="19"/>
      <c r="R39" s="17"/>
      <c r="S39" s="113"/>
    </row>
    <row r="40" spans="1:19" ht="24" customHeight="1">
      <c r="B40" s="94"/>
      <c r="C40" s="94"/>
      <c r="D40" s="94"/>
      <c r="E40" s="94"/>
      <c r="F40" s="94"/>
      <c r="G40" s="94"/>
      <c r="H40" s="94"/>
      <c r="K40" s="88"/>
      <c r="L40" s="67"/>
      <c r="M40" s="68"/>
      <c r="N40" s="69"/>
      <c r="O40" s="68"/>
      <c r="P40" s="64"/>
      <c r="Q40" s="19"/>
      <c r="R40" s="17"/>
      <c r="S40" s="113"/>
    </row>
    <row r="41" spans="1:19" ht="24" customHeight="1">
      <c r="K41" s="88"/>
      <c r="L41" s="67"/>
      <c r="M41" s="68"/>
      <c r="N41" s="69"/>
      <c r="O41" s="68"/>
      <c r="P41" s="64"/>
      <c r="Q41" s="19"/>
      <c r="R41" s="17"/>
      <c r="S41" s="113"/>
    </row>
    <row r="42" spans="1:19" ht="24" customHeight="1">
      <c r="A42" s="94"/>
      <c r="K42" s="88"/>
      <c r="L42" s="67"/>
      <c r="M42" s="68"/>
      <c r="N42" s="69"/>
      <c r="O42" s="68"/>
      <c r="P42" s="64"/>
      <c r="Q42" s="19"/>
      <c r="R42" s="17"/>
      <c r="S42" s="113"/>
    </row>
    <row r="43" spans="1:19" ht="24" customHeight="1">
      <c r="K43" s="88"/>
      <c r="L43" s="67"/>
      <c r="M43" s="68"/>
      <c r="N43" s="69"/>
      <c r="O43" s="68"/>
      <c r="P43" s="64"/>
      <c r="Q43" s="19"/>
      <c r="R43" s="17"/>
      <c r="S43" s="113"/>
    </row>
    <row r="44" spans="1:19" ht="24" customHeight="1">
      <c r="K44" s="88"/>
      <c r="L44" s="67"/>
      <c r="M44" s="68"/>
      <c r="N44" s="69"/>
      <c r="O44" s="68"/>
      <c r="P44" s="64"/>
      <c r="Q44" s="19"/>
      <c r="R44" s="17"/>
      <c r="S44" s="113"/>
    </row>
    <row r="45" spans="1:19" ht="24" customHeight="1">
      <c r="K45" s="88"/>
      <c r="L45" s="67"/>
      <c r="M45" s="68"/>
      <c r="N45" s="69"/>
      <c r="O45" s="68"/>
      <c r="P45" s="19"/>
      <c r="Q45" s="19"/>
      <c r="R45" s="17"/>
      <c r="S45" s="113"/>
    </row>
    <row r="46" spans="1:19" ht="24" customHeight="1">
      <c r="K46" s="88"/>
      <c r="L46" s="67"/>
      <c r="M46" s="68"/>
      <c r="N46" s="69"/>
      <c r="O46" s="68"/>
      <c r="P46" s="19"/>
      <c r="Q46" s="19"/>
      <c r="R46" s="17"/>
      <c r="S46" s="113"/>
    </row>
    <row r="47" spans="1:19" ht="24" customHeight="1">
      <c r="K47" s="88"/>
      <c r="L47" s="67"/>
      <c r="M47" s="68"/>
      <c r="N47" s="69"/>
      <c r="O47" s="68"/>
      <c r="P47" s="19"/>
      <c r="Q47" s="19"/>
      <c r="R47" s="17"/>
      <c r="S47" s="113"/>
    </row>
    <row r="48" spans="1:19" ht="24" customHeight="1">
      <c r="K48" s="88"/>
      <c r="L48" s="67"/>
      <c r="M48" s="68"/>
      <c r="N48" s="69"/>
      <c r="O48" s="68"/>
      <c r="P48" s="19"/>
      <c r="Q48" s="19"/>
      <c r="R48" s="17"/>
      <c r="S48" s="113"/>
    </row>
    <row r="49" spans="11:19" ht="24" customHeight="1">
      <c r="K49" s="88"/>
      <c r="L49" s="67"/>
      <c r="M49" s="68"/>
      <c r="N49" s="69"/>
      <c r="O49" s="68"/>
      <c r="P49" s="19"/>
      <c r="Q49" s="19"/>
      <c r="R49" s="17"/>
      <c r="S49" s="113"/>
    </row>
    <row r="50" spans="11:19" ht="24" customHeight="1">
      <c r="K50" s="88"/>
      <c r="L50" s="67"/>
      <c r="M50" s="68"/>
      <c r="N50" s="69"/>
      <c r="O50" s="68"/>
      <c r="P50" s="19"/>
      <c r="Q50" s="19"/>
      <c r="R50" s="17"/>
      <c r="S50" s="113"/>
    </row>
    <row r="51" spans="11:19" ht="24" customHeight="1">
      <c r="S51" s="123"/>
    </row>
  </sheetData>
  <sheetProtection selectLockedCells="1"/>
  <mergeCells count="20">
    <mergeCell ref="P31:R31"/>
    <mergeCell ref="C10:D10"/>
    <mergeCell ref="K5:O5"/>
    <mergeCell ref="K28:O28"/>
    <mergeCell ref="B17:G18"/>
    <mergeCell ref="B20:G21"/>
    <mergeCell ref="C12:I12"/>
    <mergeCell ref="C14:I14"/>
    <mergeCell ref="G6:H6"/>
    <mergeCell ref="C8:I8"/>
    <mergeCell ref="P5:R5"/>
    <mergeCell ref="P6:R6"/>
    <mergeCell ref="P7:R7"/>
    <mergeCell ref="P8:R8"/>
    <mergeCell ref="P28:R28"/>
    <mergeCell ref="Q4:R4"/>
    <mergeCell ref="C2:E2"/>
    <mergeCell ref="C6:F6"/>
    <mergeCell ref="P29:R29"/>
    <mergeCell ref="P30:R30"/>
  </mergeCells>
  <phoneticPr fontId="4"/>
  <conditionalFormatting sqref="L1:M1 K1:K50 L2:R3 S2:S9 T2:U24 P4:P5 V6:V25 L9:M9 P9:R9 S29:S32 B40:J40 A42">
    <cfRule type="cellIs" dxfId="4" priority="8" stopIfTrue="1" operator="equal">
      <formula>0</formula>
    </cfRule>
  </conditionalFormatting>
  <conditionalFormatting sqref="L16:M18">
    <cfRule type="cellIs" dxfId="3" priority="1" stopIfTrue="1" operator="equal">
      <formula>0</formula>
    </cfRule>
  </conditionalFormatting>
  <conditionalFormatting sqref="L32:M32 P32:R32">
    <cfRule type="cellIs" dxfId="2" priority="6" stopIfTrue="1" operator="equal">
      <formula>0</formula>
    </cfRule>
  </conditionalFormatting>
  <conditionalFormatting sqref="P28">
    <cfRule type="cellIs" dxfId="1" priority="3" stopIfTrue="1" operator="equal">
      <formula>0</formula>
    </cfRule>
  </conditionalFormatting>
  <dataValidations count="15">
    <dataValidation type="list" imeMode="disabled" showInputMessage="1" showErrorMessage="1" sqref="P6:P7 P29:P30" xr:uid="{00000000-0002-0000-0100-000000000000}">
      <formula1>$V$6:$V$9</formula1>
    </dataValidation>
    <dataValidation type="textLength" imeMode="hiragana" allowBlank="1" showInputMessage="1" showErrorMessage="1" sqref="L10:M14 L33:M50 L4:M4 G6 L29:M31 L6:M8 L19:M27" xr:uid="{00000000-0002-0000-0100-000002000000}">
      <formula1>1</formula1>
      <formula2>50</formula2>
    </dataValidation>
    <dataValidation type="list" imeMode="disabled" allowBlank="1" showInputMessage="1" showErrorMessage="1" sqref="R10:R27 R33:R50" xr:uid="{00000000-0002-0000-0100-000003000000}">
      <formula1>$V$14</formula1>
    </dataValidation>
    <dataValidation type="textLength" imeMode="fullKatakana" allowBlank="1" showInputMessage="1" showErrorMessage="1" sqref="N10:O14 N29:O31 N16:O27 N6:O8 N4:O4 Q4 N33:O50" xr:uid="{00000000-0002-0000-0100-000004000000}">
      <formula1>1</formula1>
      <formula2>50</formula2>
    </dataValidation>
    <dataValidation type="whole" imeMode="disabled" allowBlank="1" showInputMessage="1" showErrorMessage="1" sqref="P10:Q14 P16:Q27 P33:Q50" xr:uid="{00000000-0002-0000-0100-000005000000}">
      <formula1>1</formula1>
      <formula2>999</formula2>
    </dataValidation>
    <dataValidation type="list" imeMode="disabled" allowBlank="1" showInputMessage="1" showErrorMessage="1" sqref="S10:S27 S33:S50" xr:uid="{00000000-0002-0000-0100-000006000000}">
      <formula1>$V$15</formula1>
    </dataValidation>
    <dataValidation type="textLength" imeMode="on" allowBlank="1" showInputMessage="1" showErrorMessage="1" sqref="G10:H10 B10" xr:uid="{00000000-0002-0000-0100-000007000000}">
      <formula1>1</formula1>
      <formula2>50</formula2>
    </dataValidation>
    <dataValidation type="textLength" imeMode="off" allowBlank="1" showInputMessage="1" showErrorMessage="1" sqref="I10:J10" xr:uid="{00000000-0002-0000-0100-000008000000}">
      <formula1>1</formula1>
      <formula2>50</formula2>
    </dataValidation>
    <dataValidation type="whole" imeMode="off" allowBlank="1" showInputMessage="1" showErrorMessage="1" sqref="D4 H4 F4 C10:D10" xr:uid="{00000000-0002-0000-0100-000009000000}">
      <formula1>0</formula1>
      <formula2>100</formula2>
    </dataValidation>
    <dataValidation type="list" imeMode="disabled" allowBlank="1" showInputMessage="1" showErrorMessage="1" sqref="C2:E2" xr:uid="{00000000-0002-0000-0100-00000B000000}">
      <formula1>$V$2:$V$5</formula1>
    </dataValidation>
    <dataValidation imeMode="disabled" allowBlank="1" showInputMessage="1" showErrorMessage="1" sqref="S51" xr:uid="{00000000-0002-0000-0100-00000C000000}"/>
    <dataValidation type="textLength" imeMode="halfAlpha" operator="lessThanOrEqual" allowBlank="1" showInputMessage="1" showErrorMessage="1" sqref="K10:K27 K33:K50" xr:uid="{1486816A-4B61-49FE-9C3A-3AF26D4D25D1}">
      <formula1>2</formula1>
    </dataValidation>
    <dataValidation type="list" imeMode="disabled" allowBlank="1" showInputMessage="1" showErrorMessage="1" sqref="C8:I8" xr:uid="{DD098868-DC9D-4527-9C3E-23515C02188B}">
      <formula1>$Z$1:$Z$15</formula1>
    </dataValidation>
    <dataValidation type="list" imeMode="disabled" allowBlank="1" showInputMessage="1" showErrorMessage="1" sqref="P8:R8 P31:R31" xr:uid="{B24C8324-B73E-4EE3-900D-B13B8EEE2728}">
      <formula1>$V$10:$V$12</formula1>
    </dataValidation>
    <dataValidation type="textLength" allowBlank="1" showErrorMessage="1" sqref="L16:M18" xr:uid="{84B351A6-6F64-448F-B462-5C2B38364FCF}">
      <formula1>1</formula1>
      <formula2>50</formula2>
    </dataValidation>
  </dataValidations>
  <hyperlinks>
    <hyperlink ref="B17:G18" location="表紙!A1" display="終了！（表紙へ戻る）" xr:uid="{00000000-0004-0000-0100-000000000000}"/>
    <hyperlink ref="B20:G21" location="出力ページへ!A1" display="申込用紙等出力ページへ" xr:uid="{00000000-0004-0000-0100-000001000000}"/>
  </hyperlinks>
  <printOptions horizontalCentered="1"/>
  <pageMargins left="0.78740157480314965" right="0.78740157480314965" top="0.23622047244094491" bottom="0.27559055118110237" header="0.19685039370078741" footer="0.19685039370078741"/>
  <pageSetup paperSize="9" scale="120" orientation="portrait" r:id="rId1"/>
  <headerFooter alignWithMargins="0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5"/>
  <sheetViews>
    <sheetView showGridLines="0" showZeros="0" showOutlineSymbols="0" workbookViewId="0">
      <selection activeCell="B6" sqref="B6"/>
    </sheetView>
  </sheetViews>
  <sheetFormatPr defaultColWidth="0" defaultRowHeight="13.2" zeroHeight="1"/>
  <cols>
    <col min="1" max="1" width="9" customWidth="1"/>
    <col min="2" max="2" width="50.6640625" customWidth="1"/>
    <col min="3" max="3" width="2.109375" customWidth="1"/>
    <col min="4" max="4" width="57.21875" customWidth="1"/>
  </cols>
  <sheetData>
    <row r="1" spans="2:4"/>
    <row r="2" spans="2:4" ht="41.4">
      <c r="B2" s="20" t="s">
        <v>54</v>
      </c>
    </row>
    <row r="3" spans="2:4" ht="25.5" customHeight="1" thickBot="1">
      <c r="B3" s="22"/>
    </row>
    <row r="4" spans="2:4" ht="36" customHeight="1" thickBot="1">
      <c r="B4" s="137" t="s">
        <v>51</v>
      </c>
      <c r="D4" s="155" t="s">
        <v>95</v>
      </c>
    </row>
    <row r="5" spans="2:4" ht="21.75" customHeight="1" thickBot="1">
      <c r="B5" s="21"/>
      <c r="D5" s="206"/>
    </row>
    <row r="6" spans="2:4" ht="36" customHeight="1" thickBot="1">
      <c r="B6" s="137" t="s">
        <v>122</v>
      </c>
      <c r="D6" s="155" t="s">
        <v>96</v>
      </c>
    </row>
    <row r="7" spans="2:4" ht="22.5" customHeight="1" thickBot="1">
      <c r="B7" s="21"/>
      <c r="D7" s="206"/>
    </row>
    <row r="8" spans="2:4" ht="36" customHeight="1" thickBot="1">
      <c r="B8" s="137" t="s">
        <v>56</v>
      </c>
      <c r="D8" s="155" t="s">
        <v>123</v>
      </c>
    </row>
    <row r="9" spans="2:4" ht="22.5" customHeight="1" thickBot="1">
      <c r="B9" s="22"/>
      <c r="D9" s="155"/>
    </row>
    <row r="10" spans="2:4" ht="36" customHeight="1" thickBot="1">
      <c r="B10" s="138" t="s">
        <v>47</v>
      </c>
    </row>
    <row r="11" spans="2:4" ht="22.5" customHeight="1" thickBot="1">
      <c r="B11" s="22"/>
    </row>
    <row r="12" spans="2:4" ht="36" customHeight="1" thickBot="1">
      <c r="B12" s="138" t="s">
        <v>55</v>
      </c>
    </row>
    <row r="13" spans="2:4">
      <c r="B13" s="22"/>
    </row>
    <row r="14" spans="2:4" hidden="1">
      <c r="B14" s="22"/>
    </row>
    <row r="15" spans="2:4" hidden="1">
      <c r="B15" s="22"/>
    </row>
  </sheetData>
  <sheetProtection sheet="1" objects="1" scenarios="1" selectLockedCells="1"/>
  <mergeCells count="3">
    <mergeCell ref="D6:D7"/>
    <mergeCell ref="D4:D5"/>
    <mergeCell ref="D8:D9"/>
  </mergeCells>
  <phoneticPr fontId="3"/>
  <hyperlinks>
    <hyperlink ref="B8" location="交換用メンバー表!A1" display="他チーム交換用メンバー表出力" xr:uid="{00000000-0004-0000-0200-000000000000}"/>
    <hyperlink ref="B4" location="申込書!A1" display="申込書出力" xr:uid="{00000000-0004-0000-0200-000001000000}"/>
    <hyperlink ref="B10" location="表紙!A1" display="終了！（表紙へ戻る）" xr:uid="{00000000-0004-0000-0200-000003000000}"/>
    <hyperlink ref="B12" location="メンバー表!A1" display="入力ページへ戻る" xr:uid="{00000000-0004-0000-0200-000004000000}"/>
    <hyperlink ref="B6" location="登録変更!Print_Area" display="メンバー変更届出力" xr:uid="{00000000-0004-0000-0200-000002000000}"/>
  </hyperlinks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54"/>
  <sheetViews>
    <sheetView workbookViewId="0">
      <selection activeCell="C3" sqref="C3"/>
    </sheetView>
  </sheetViews>
  <sheetFormatPr defaultColWidth="9" defaultRowHeight="13.2"/>
  <cols>
    <col min="1" max="1" width="9.109375" style="71" bestFit="1" customWidth="1"/>
    <col min="2" max="3" width="9" style="71"/>
    <col min="4" max="8" width="9.109375" style="71" bestFit="1" customWidth="1"/>
    <col min="9" max="9" width="10.21875" style="71" bestFit="1" customWidth="1"/>
    <col min="10" max="10" width="9" style="71"/>
    <col min="11" max="11" width="9.6640625" style="71" bestFit="1" customWidth="1"/>
    <col min="12" max="12" width="9.109375" style="71" bestFit="1" customWidth="1"/>
    <col min="13" max="15" width="9" style="71"/>
    <col min="16" max="20" width="9.109375" style="71" bestFit="1" customWidth="1"/>
    <col min="21" max="22" width="9" style="71"/>
    <col min="23" max="23" width="9.6640625" style="71" bestFit="1" customWidth="1"/>
    <col min="24" max="24" width="9.109375" style="71" bestFit="1" customWidth="1"/>
    <col min="25" max="16384" width="9" style="71"/>
  </cols>
  <sheetData>
    <row r="3" spans="1:24">
      <c r="A3" s="71" t="s">
        <v>63</v>
      </c>
      <c r="B3" s="71" t="str">
        <f>DBCS(IF(OR(E5=1,E5=2,E5=3),D5-1,D5))</f>
        <v>０</v>
      </c>
      <c r="C3" s="71" t="str">
        <f>メンバー表!C2</f>
        <v>総合体育大会</v>
      </c>
    </row>
    <row r="4" spans="1:24">
      <c r="A4" s="71" t="s">
        <v>61</v>
      </c>
      <c r="B4" s="71">
        <f>メンバー表!C8</f>
        <v>0</v>
      </c>
      <c r="C4" s="71">
        <f>メンバー表!G8</f>
        <v>0</v>
      </c>
      <c r="D4" s="71" t="str">
        <f>メンバー表!C12</f>
        <v/>
      </c>
      <c r="E4" s="71" t="str">
        <f>メンバー表!C14</f>
        <v/>
      </c>
      <c r="G4" s="71">
        <f>IF(OR(RIGHT(B4,1)="県",RIGHT(B4,1)="市",RIGHT(B4,1)="町",RIGHT(B4,1)="村"),CONCATENATE(B4,"立"),B4)</f>
        <v>0</v>
      </c>
      <c r="H4" s="71">
        <f>IF(OR(C4=0,RIGHT(C4,1)="校"),C4,CONCATENATE(C4,"中学校"))</f>
        <v>0</v>
      </c>
      <c r="I4" s="71" t="str">
        <f>IF(B4=0,"",B4)</f>
        <v/>
      </c>
    </row>
    <row r="5" spans="1:24">
      <c r="A5" s="71" t="s">
        <v>25</v>
      </c>
      <c r="B5" s="71" t="str">
        <f>IF(K33,G33&amp;" "&amp;H33,IF(F33&lt;7,G33&amp;"　　"&amp;H33,IF(F33&lt;10,G33&amp;"　"&amp;H33,G33&amp;H33)))</f>
        <v xml:space="preserve"> </v>
      </c>
      <c r="C5" s="71" t="str">
        <f>I33&amp;" "&amp;J33</f>
        <v xml:space="preserve"> </v>
      </c>
      <c r="D5" s="71">
        <f>メンバー表!D4</f>
        <v>0</v>
      </c>
      <c r="E5" s="71">
        <f>メンバー表!F4</f>
        <v>0</v>
      </c>
      <c r="F5" s="71">
        <f>メンバー表!H4</f>
        <v>0</v>
      </c>
      <c r="I5" s="71" t="str">
        <f>B5</f>
        <v xml:space="preserve"> </v>
      </c>
      <c r="J5" s="71" t="str">
        <f>C5</f>
        <v xml:space="preserve"> </v>
      </c>
    </row>
    <row r="6" spans="1:24">
      <c r="A6" s="71" t="s">
        <v>62</v>
      </c>
      <c r="B6" s="72" t="str">
        <f t="shared" ref="B6:B26" si="0">IF(K34,G34&amp;" "&amp;H34,IF(F34&lt;7,G34&amp;"　　"&amp;H34,IF(F34&lt;10,G34&amp;"　"&amp;H34,G34&amp;H34)))</f>
        <v xml:space="preserve"> </v>
      </c>
      <c r="C6" s="72" t="str">
        <f t="shared" ref="C6:C26" si="1">I34&amp;" "&amp;J34</f>
        <v xml:space="preserve"> </v>
      </c>
      <c r="D6" s="72" t="str">
        <f>IF(メンバー表!$Q6=0,$D$28,メンバー表!$Q6)</f>
        <v>コーチ</v>
      </c>
      <c r="E6" s="72">
        <f>メンバー表!P6</f>
        <v>0</v>
      </c>
      <c r="F6" s="72"/>
      <c r="G6" s="72"/>
      <c r="H6" s="72"/>
      <c r="I6" s="72" t="str">
        <f>INDEX(B$6:B$7,MATCH($D28,D$6:D$7,0))</f>
        <v xml:space="preserve"> </v>
      </c>
      <c r="J6" s="72" t="str">
        <f>INDEX(C$6:C$7,MATCH($D28,D$6:D$7,0))</f>
        <v xml:space="preserve"> </v>
      </c>
      <c r="K6" s="72" t="str">
        <f>IF(INDEX(E$6:E$7,MATCH($D28,D$6:D$7,0))=0,"教員",INDEX(E$6:E$7,MATCH($D28,D$6:D$7,0)))</f>
        <v>教員</v>
      </c>
      <c r="L6" s="72"/>
      <c r="N6" s="73" t="str">
        <f>IF(W34,S34&amp;" "&amp;T34,IF(R34&lt;7,S34&amp;"　　"&amp;T34,IF(R34&lt;10,S34&amp;"　"&amp;T34,S34&amp;T34)))</f>
        <v xml:space="preserve"> </v>
      </c>
      <c r="O6" s="73" t="str">
        <f>U34&amp;" "&amp;V34</f>
        <v xml:space="preserve"> </v>
      </c>
      <c r="P6" s="73" t="str">
        <f>IF(メンバー表!Q29=0,D28,メンバー表!Q29)</f>
        <v>コーチ</v>
      </c>
      <c r="Q6" s="73">
        <f>メンバー表!P29</f>
        <v>0</v>
      </c>
      <c r="R6" s="73"/>
      <c r="S6" s="73"/>
      <c r="T6" s="73"/>
      <c r="U6" s="73" t="str">
        <f>INDEX(N$6:N$7,MATCH($D28,P$6:P$7,0))</f>
        <v xml:space="preserve"> </v>
      </c>
      <c r="V6" s="73" t="str">
        <f>INDEX(O$6:O$7,MATCH($D28,P$6:P$7,0))</f>
        <v xml:space="preserve"> </v>
      </c>
      <c r="W6" s="73" t="str">
        <f>IF(INDEX(Q$6:Q$7,MATCH($D28,P$6:P$7,0))=0,"教員",INDEX(Q$6:Q$7,MATCH($D28,P$6:P$7,0)))</f>
        <v>教員</v>
      </c>
      <c r="X6" s="73"/>
    </row>
    <row r="7" spans="1:24">
      <c r="A7" s="71" t="s">
        <v>65</v>
      </c>
      <c r="B7" s="72" t="str">
        <f>IF(K35,G35&amp;" "&amp;H35,IF(F35&lt;7,G35&amp;"　　"&amp;H35,IF(F35&lt;10,G35&amp;"　"&amp;H35,G35&amp;H35)))</f>
        <v xml:space="preserve"> </v>
      </c>
      <c r="C7" s="72" t="str">
        <f t="shared" si="1"/>
        <v xml:space="preserve"> </v>
      </c>
      <c r="D7" s="72" t="str">
        <f>IF(メンバー表!Q7=0,D29,メンバー表!Q7)</f>
        <v>Ａ・コーチ</v>
      </c>
      <c r="E7" s="72">
        <f>メンバー表!P7</f>
        <v>0</v>
      </c>
      <c r="F7" s="72"/>
      <c r="G7" s="72"/>
      <c r="H7" s="72"/>
      <c r="I7" s="72">
        <f>IF(INDEX(B$6:B$7,MATCH($D29,D$6:D$7,0))=I6,0,INDEX(B$6:B$7,MATCH($D29,D$6:D$7,0)))</f>
        <v>0</v>
      </c>
      <c r="J7" s="72">
        <f>IF(INDEX(C$6:C$7,MATCH($D29,D$6:D$7,0))=J6,0,INDEX(C$6:C$7,MATCH($D29,D$6:D$7,0)))</f>
        <v>0</v>
      </c>
      <c r="K7" s="72" t="str">
        <f>IF(INDEX(E$6:E$7,MATCH($D29,D$6:D$7,0))=0,"教員",INDEX(E$6:E$7,MATCH($D29,D$6:D$7,0)))</f>
        <v>教員</v>
      </c>
      <c r="L7" s="72"/>
      <c r="N7" s="73" t="str">
        <f t="shared" ref="N7:N26" si="2">IF(W35,S35&amp;" "&amp;T35,IF(R35&lt;7,S35&amp;"　　"&amp;T35,IF(R35&lt;10,S35&amp;"　"&amp;T35,S35&amp;T35)))</f>
        <v xml:space="preserve"> </v>
      </c>
      <c r="O7" s="73" t="str">
        <f t="shared" ref="O7:O26" si="3">U35&amp;" "&amp;V35</f>
        <v xml:space="preserve"> </v>
      </c>
      <c r="P7" s="73" t="str">
        <f>IF(メンバー表!Q30=0,D29,メンバー表!Q30)</f>
        <v>Ａ・コーチ</v>
      </c>
      <c r="Q7" s="73">
        <f>メンバー表!P30</f>
        <v>0</v>
      </c>
      <c r="R7" s="73"/>
      <c r="S7" s="73"/>
      <c r="T7" s="73"/>
      <c r="U7" s="73">
        <f>IF(INDEX(N$6:N$7,MATCH($D29,P$6:P$7,0))=U6,0,INDEX(N$6:N$7,MATCH($D29,P$6:P$7,0)))</f>
        <v>0</v>
      </c>
      <c r="V7" s="73">
        <f>IF(INDEX(O$6:O$7,MATCH($D29,P$6:P$7,0))=V6,0,INDEX(O$6:O$7,MATCH($D29,P$6:P$7,0)))</f>
        <v>0</v>
      </c>
      <c r="W7" s="73" t="str">
        <f>IF(INDEX(Q$6:Q$7,MATCH($D29,P$6:P$7,0))=0,"教員",INDEX(Q$6:Q$7,MATCH($D29,P$6:P$7,0)))</f>
        <v>教員</v>
      </c>
      <c r="X7" s="73"/>
    </row>
    <row r="8" spans="1:24">
      <c r="A8" s="71" t="s">
        <v>66</v>
      </c>
      <c r="B8" s="72" t="str">
        <f>IF(K36,G36&amp;" "&amp;H36,IF(F36&lt;7,G36&amp;"　　"&amp;H36,IF(F36&lt;10,G36&amp;"　"&amp;H36,G36&amp;H36)))</f>
        <v xml:space="preserve"> </v>
      </c>
      <c r="C8" s="72" t="str">
        <f t="shared" si="1"/>
        <v xml:space="preserve"> </v>
      </c>
      <c r="D8" s="72"/>
      <c r="E8" s="72">
        <f>メンバー表!P8</f>
        <v>0</v>
      </c>
      <c r="F8" s="72"/>
      <c r="G8" s="72"/>
      <c r="H8" s="72"/>
      <c r="I8" s="72" t="str">
        <f t="shared" ref="I8:I23" si="4">B8</f>
        <v xml:space="preserve"> </v>
      </c>
      <c r="J8" s="72" t="str">
        <f t="shared" ref="J8:J23" si="5">C8</f>
        <v xml:space="preserve"> </v>
      </c>
      <c r="K8" s="72">
        <f>E8</f>
        <v>0</v>
      </c>
      <c r="L8" s="72"/>
      <c r="N8" s="73" t="str">
        <f t="shared" si="2"/>
        <v xml:space="preserve"> </v>
      </c>
      <c r="O8" s="73" t="str">
        <f t="shared" si="3"/>
        <v xml:space="preserve"> </v>
      </c>
      <c r="P8" s="73"/>
      <c r="Q8" s="73">
        <f>メンバー表!P31</f>
        <v>0</v>
      </c>
      <c r="R8" s="73"/>
      <c r="S8" s="73"/>
      <c r="T8" s="73"/>
      <c r="U8" s="73" t="str">
        <f t="shared" ref="U8:U26" si="6">N8</f>
        <v xml:space="preserve"> </v>
      </c>
      <c r="V8" s="73" t="str">
        <f t="shared" ref="V8:V26" si="7">O8</f>
        <v xml:space="preserve"> </v>
      </c>
      <c r="W8" s="73">
        <f>Q8</f>
        <v>0</v>
      </c>
      <c r="X8" s="73"/>
    </row>
    <row r="9" spans="1:24">
      <c r="A9" s="85" t="str">
        <f>IF(メンバー表!K10="","",メンバー表!K10)</f>
        <v/>
      </c>
      <c r="B9" s="72" t="str">
        <f t="shared" si="0"/>
        <v xml:space="preserve"> </v>
      </c>
      <c r="C9" s="72" t="str">
        <f t="shared" si="1"/>
        <v xml:space="preserve"> </v>
      </c>
      <c r="D9" s="72">
        <f>メンバー表!P10</f>
        <v>0</v>
      </c>
      <c r="E9" s="72">
        <f>メンバー表!Q10</f>
        <v>0</v>
      </c>
      <c r="F9" s="72">
        <f>IF(OR(メンバー表!R10="×",B9=" "),0,"○")</f>
        <v>0</v>
      </c>
      <c r="G9" s="72">
        <f>メンバー表!S10</f>
        <v>0</v>
      </c>
      <c r="H9" s="72">
        <f>IF(G9=0,0,$C$28)</f>
        <v>0</v>
      </c>
      <c r="I9" s="72" t="str">
        <f t="shared" si="4"/>
        <v xml:space="preserve"> </v>
      </c>
      <c r="J9" s="72" t="str">
        <f t="shared" si="5"/>
        <v xml:space="preserve"> </v>
      </c>
      <c r="K9" s="72">
        <f>D9</f>
        <v>0</v>
      </c>
      <c r="L9" s="72">
        <f>E9</f>
        <v>0</v>
      </c>
      <c r="M9" s="84" t="str">
        <f>IF(メンバー表!K33="","",メンバー表!K33)</f>
        <v/>
      </c>
      <c r="N9" s="73" t="str">
        <f t="shared" si="2"/>
        <v xml:space="preserve"> </v>
      </c>
      <c r="O9" s="73" t="str">
        <f t="shared" si="3"/>
        <v xml:space="preserve"> </v>
      </c>
      <c r="P9" s="73">
        <f>メンバー表!P33</f>
        <v>0</v>
      </c>
      <c r="Q9" s="73">
        <f>メンバー表!Q33</f>
        <v>0</v>
      </c>
      <c r="R9" s="73">
        <f>IF(OR(メンバー表!R33="×",N9=" "),0,"○")</f>
        <v>0</v>
      </c>
      <c r="S9" s="73">
        <f>メンバー表!S33</f>
        <v>0</v>
      </c>
      <c r="T9" s="73">
        <f>IF(S9=0,0,$C$28)</f>
        <v>0</v>
      </c>
      <c r="U9" s="73" t="str">
        <f t="shared" si="6"/>
        <v xml:space="preserve"> </v>
      </c>
      <c r="V9" s="73" t="str">
        <f t="shared" si="7"/>
        <v xml:space="preserve"> </v>
      </c>
      <c r="W9" s="73">
        <f>P9</f>
        <v>0</v>
      </c>
      <c r="X9" s="73">
        <f>Q9</f>
        <v>0</v>
      </c>
    </row>
    <row r="10" spans="1:24">
      <c r="A10" s="85" t="str">
        <f>IF(メンバー表!K11="","",メンバー表!K11)</f>
        <v/>
      </c>
      <c r="B10" s="72" t="str">
        <f t="shared" si="0"/>
        <v xml:space="preserve"> </v>
      </c>
      <c r="C10" s="72" t="str">
        <f t="shared" si="1"/>
        <v xml:space="preserve"> </v>
      </c>
      <c r="D10" s="72">
        <f>メンバー表!P11</f>
        <v>0</v>
      </c>
      <c r="E10" s="72">
        <f>メンバー表!Q11</f>
        <v>0</v>
      </c>
      <c r="F10" s="72">
        <f>IF(OR(メンバー表!R11="×",B10=" "),0,"○")</f>
        <v>0</v>
      </c>
      <c r="G10" s="72">
        <f>メンバー表!S11</f>
        <v>0</v>
      </c>
      <c r="H10" s="72">
        <f t="shared" ref="H10:H26" si="8">IF(G10=0,0,$C$28)</f>
        <v>0</v>
      </c>
      <c r="I10" s="72" t="str">
        <f t="shared" si="4"/>
        <v xml:space="preserve"> </v>
      </c>
      <c r="J10" s="72" t="str">
        <f t="shared" si="5"/>
        <v xml:space="preserve"> </v>
      </c>
      <c r="K10" s="72">
        <f t="shared" ref="K10:K23" si="9">D10</f>
        <v>0</v>
      </c>
      <c r="L10" s="72">
        <f t="shared" ref="L10:L23" si="10">E10</f>
        <v>0</v>
      </c>
      <c r="M10" s="84" t="str">
        <f>IF(メンバー表!K34="","",メンバー表!K34)</f>
        <v/>
      </c>
      <c r="N10" s="73" t="str">
        <f t="shared" si="2"/>
        <v xml:space="preserve"> </v>
      </c>
      <c r="O10" s="73" t="str">
        <f t="shared" si="3"/>
        <v xml:space="preserve"> </v>
      </c>
      <c r="P10" s="73">
        <f>メンバー表!P34</f>
        <v>0</v>
      </c>
      <c r="Q10" s="73">
        <f>メンバー表!Q34</f>
        <v>0</v>
      </c>
      <c r="R10" s="73">
        <f>IF(OR(メンバー表!R34="×",N10=" "),0,"○")</f>
        <v>0</v>
      </c>
      <c r="S10" s="73">
        <f>メンバー表!S34</f>
        <v>0</v>
      </c>
      <c r="T10" s="73">
        <f t="shared" ref="T10:T26" si="11">IF(S10=0,0,$C$28)</f>
        <v>0</v>
      </c>
      <c r="U10" s="73" t="str">
        <f t="shared" si="6"/>
        <v xml:space="preserve"> </v>
      </c>
      <c r="V10" s="73" t="str">
        <f t="shared" si="7"/>
        <v xml:space="preserve"> </v>
      </c>
      <c r="W10" s="73">
        <f t="shared" ref="W10:W26" si="12">P10</f>
        <v>0</v>
      </c>
      <c r="X10" s="73">
        <f t="shared" ref="X10:X26" si="13">Q10</f>
        <v>0</v>
      </c>
    </row>
    <row r="11" spans="1:24">
      <c r="A11" s="85" t="str">
        <f>IF(メンバー表!K12="","",メンバー表!K12)</f>
        <v/>
      </c>
      <c r="B11" s="72" t="str">
        <f t="shared" si="0"/>
        <v xml:space="preserve"> </v>
      </c>
      <c r="C11" s="72" t="str">
        <f t="shared" si="1"/>
        <v xml:space="preserve"> </v>
      </c>
      <c r="D11" s="72">
        <f>メンバー表!P12</f>
        <v>0</v>
      </c>
      <c r="E11" s="72">
        <f>メンバー表!Q12</f>
        <v>0</v>
      </c>
      <c r="F11" s="72">
        <f>IF(OR(メンバー表!R12="×",B11=" "),0,"○")</f>
        <v>0</v>
      </c>
      <c r="G11" s="72">
        <f>メンバー表!S12</f>
        <v>0</v>
      </c>
      <c r="H11" s="72">
        <f t="shared" si="8"/>
        <v>0</v>
      </c>
      <c r="I11" s="72" t="str">
        <f t="shared" si="4"/>
        <v xml:space="preserve"> </v>
      </c>
      <c r="J11" s="72" t="str">
        <f t="shared" si="5"/>
        <v xml:space="preserve"> </v>
      </c>
      <c r="K11" s="72">
        <f t="shared" si="9"/>
        <v>0</v>
      </c>
      <c r="L11" s="72">
        <f t="shared" si="10"/>
        <v>0</v>
      </c>
      <c r="M11" s="84" t="str">
        <f>IF(メンバー表!K35="","",メンバー表!K35)</f>
        <v/>
      </c>
      <c r="N11" s="73" t="str">
        <f t="shared" si="2"/>
        <v xml:space="preserve"> </v>
      </c>
      <c r="O11" s="73" t="str">
        <f t="shared" si="3"/>
        <v xml:space="preserve"> </v>
      </c>
      <c r="P11" s="73">
        <f>メンバー表!P35</f>
        <v>0</v>
      </c>
      <c r="Q11" s="73">
        <f>メンバー表!Q35</f>
        <v>0</v>
      </c>
      <c r="R11" s="73">
        <f>IF(OR(メンバー表!R35="×",N11=" "),0,"○")</f>
        <v>0</v>
      </c>
      <c r="S11" s="73">
        <f>メンバー表!S35</f>
        <v>0</v>
      </c>
      <c r="T11" s="73">
        <f t="shared" si="11"/>
        <v>0</v>
      </c>
      <c r="U11" s="73" t="str">
        <f t="shared" si="6"/>
        <v xml:space="preserve"> </v>
      </c>
      <c r="V11" s="73" t="str">
        <f t="shared" si="7"/>
        <v xml:space="preserve"> </v>
      </c>
      <c r="W11" s="73">
        <f t="shared" si="12"/>
        <v>0</v>
      </c>
      <c r="X11" s="73">
        <f t="shared" si="13"/>
        <v>0</v>
      </c>
    </row>
    <row r="12" spans="1:24">
      <c r="A12" s="85" t="str">
        <f>IF(メンバー表!K13="","",メンバー表!K13)</f>
        <v/>
      </c>
      <c r="B12" s="72" t="str">
        <f t="shared" si="0"/>
        <v xml:space="preserve"> </v>
      </c>
      <c r="C12" s="72" t="str">
        <f t="shared" si="1"/>
        <v xml:space="preserve"> </v>
      </c>
      <c r="D12" s="72">
        <f>メンバー表!P13</f>
        <v>0</v>
      </c>
      <c r="E12" s="72">
        <f>メンバー表!Q13</f>
        <v>0</v>
      </c>
      <c r="F12" s="72">
        <f>IF(OR(メンバー表!R13="×",B12=" "),0,"○")</f>
        <v>0</v>
      </c>
      <c r="G12" s="72">
        <f>メンバー表!S13</f>
        <v>0</v>
      </c>
      <c r="H12" s="72">
        <f t="shared" si="8"/>
        <v>0</v>
      </c>
      <c r="I12" s="72" t="str">
        <f t="shared" si="4"/>
        <v xml:space="preserve"> </v>
      </c>
      <c r="J12" s="72" t="str">
        <f t="shared" si="5"/>
        <v xml:space="preserve"> </v>
      </c>
      <c r="K12" s="72">
        <f t="shared" si="9"/>
        <v>0</v>
      </c>
      <c r="L12" s="72">
        <f t="shared" si="10"/>
        <v>0</v>
      </c>
      <c r="M12" s="84" t="str">
        <f>IF(メンバー表!K36="","",メンバー表!K36)</f>
        <v/>
      </c>
      <c r="N12" s="73" t="str">
        <f t="shared" si="2"/>
        <v xml:space="preserve"> </v>
      </c>
      <c r="O12" s="73" t="str">
        <f t="shared" si="3"/>
        <v xml:space="preserve"> </v>
      </c>
      <c r="P12" s="73">
        <f>メンバー表!P36</f>
        <v>0</v>
      </c>
      <c r="Q12" s="73">
        <f>メンバー表!Q36</f>
        <v>0</v>
      </c>
      <c r="R12" s="73">
        <f>IF(OR(メンバー表!R36="×",N12=" "),0,"○")</f>
        <v>0</v>
      </c>
      <c r="S12" s="73">
        <f>メンバー表!S36</f>
        <v>0</v>
      </c>
      <c r="T12" s="73">
        <f t="shared" si="11"/>
        <v>0</v>
      </c>
      <c r="U12" s="73" t="str">
        <f t="shared" si="6"/>
        <v xml:space="preserve"> </v>
      </c>
      <c r="V12" s="73" t="str">
        <f t="shared" si="7"/>
        <v xml:space="preserve"> </v>
      </c>
      <c r="W12" s="73">
        <f t="shared" si="12"/>
        <v>0</v>
      </c>
      <c r="X12" s="73">
        <f t="shared" si="13"/>
        <v>0</v>
      </c>
    </row>
    <row r="13" spans="1:24">
      <c r="A13" s="85" t="str">
        <f>IF(メンバー表!K14="","",メンバー表!K14)</f>
        <v/>
      </c>
      <c r="B13" s="72" t="str">
        <f t="shared" si="0"/>
        <v xml:space="preserve"> </v>
      </c>
      <c r="C13" s="72" t="str">
        <f t="shared" si="1"/>
        <v xml:space="preserve"> </v>
      </c>
      <c r="D13" s="72">
        <f>メンバー表!P14</f>
        <v>0</v>
      </c>
      <c r="E13" s="72">
        <f>メンバー表!Q14</f>
        <v>0</v>
      </c>
      <c r="F13" s="72">
        <f>IF(OR(メンバー表!R14="×",B13=" "),0,"○")</f>
        <v>0</v>
      </c>
      <c r="G13" s="72">
        <f>メンバー表!S14</f>
        <v>0</v>
      </c>
      <c r="H13" s="72">
        <f t="shared" si="8"/>
        <v>0</v>
      </c>
      <c r="I13" s="72" t="str">
        <f t="shared" si="4"/>
        <v xml:space="preserve"> </v>
      </c>
      <c r="J13" s="72" t="str">
        <f t="shared" si="5"/>
        <v xml:space="preserve"> </v>
      </c>
      <c r="K13" s="72">
        <f t="shared" si="9"/>
        <v>0</v>
      </c>
      <c r="L13" s="72">
        <f t="shared" si="10"/>
        <v>0</v>
      </c>
      <c r="M13" s="84" t="str">
        <f>IF(メンバー表!K37="","",メンバー表!K37)</f>
        <v/>
      </c>
      <c r="N13" s="73" t="str">
        <f t="shared" si="2"/>
        <v xml:space="preserve"> </v>
      </c>
      <c r="O13" s="73" t="str">
        <f t="shared" si="3"/>
        <v xml:space="preserve"> </v>
      </c>
      <c r="P13" s="73">
        <f>メンバー表!P37</f>
        <v>0</v>
      </c>
      <c r="Q13" s="73">
        <f>メンバー表!Q37</f>
        <v>0</v>
      </c>
      <c r="R13" s="73">
        <f>IF(OR(メンバー表!R37="×",N13=" "),0,"○")</f>
        <v>0</v>
      </c>
      <c r="S13" s="73">
        <f>メンバー表!S37</f>
        <v>0</v>
      </c>
      <c r="T13" s="73">
        <f t="shared" si="11"/>
        <v>0</v>
      </c>
      <c r="U13" s="73" t="str">
        <f t="shared" si="6"/>
        <v xml:space="preserve"> </v>
      </c>
      <c r="V13" s="73" t="str">
        <f t="shared" si="7"/>
        <v xml:space="preserve"> </v>
      </c>
      <c r="W13" s="73">
        <f t="shared" si="12"/>
        <v>0</v>
      </c>
      <c r="X13" s="73">
        <f t="shared" si="13"/>
        <v>0</v>
      </c>
    </row>
    <row r="14" spans="1:24">
      <c r="A14" s="85" t="str">
        <f>IF(メンバー表!K15="","",メンバー表!K15)</f>
        <v/>
      </c>
      <c r="B14" s="72" t="str">
        <f t="shared" si="0"/>
        <v xml:space="preserve"> </v>
      </c>
      <c r="C14" s="72" t="str">
        <f t="shared" si="1"/>
        <v xml:space="preserve"> </v>
      </c>
      <c r="D14" s="72">
        <f>メンバー表!P15</f>
        <v>0</v>
      </c>
      <c r="E14" s="72">
        <f>メンバー表!Q15</f>
        <v>0</v>
      </c>
      <c r="F14" s="72">
        <f>IF(OR(メンバー表!R15="×",B14=" "),0,"○")</f>
        <v>0</v>
      </c>
      <c r="G14" s="72">
        <f>メンバー表!S15</f>
        <v>0</v>
      </c>
      <c r="H14" s="72">
        <f t="shared" si="8"/>
        <v>0</v>
      </c>
      <c r="I14" s="72" t="str">
        <f>B14</f>
        <v xml:space="preserve"> </v>
      </c>
      <c r="J14" s="72" t="str">
        <f>C14</f>
        <v xml:space="preserve"> </v>
      </c>
      <c r="K14" s="72">
        <f>D14</f>
        <v>0</v>
      </c>
      <c r="L14" s="72">
        <f>E14</f>
        <v>0</v>
      </c>
      <c r="M14" s="84" t="str">
        <f>IF(メンバー表!K38="","",メンバー表!K38)</f>
        <v/>
      </c>
      <c r="N14" s="73" t="str">
        <f t="shared" si="2"/>
        <v xml:space="preserve"> </v>
      </c>
      <c r="O14" s="73" t="str">
        <f t="shared" si="3"/>
        <v xml:space="preserve"> </v>
      </c>
      <c r="P14" s="73">
        <f>メンバー表!P38</f>
        <v>0</v>
      </c>
      <c r="Q14" s="73">
        <f>メンバー表!Q38</f>
        <v>0</v>
      </c>
      <c r="R14" s="73">
        <f>IF(OR(メンバー表!R38="×",N14=" "),0,"○")</f>
        <v>0</v>
      </c>
      <c r="S14" s="73">
        <f>メンバー表!S38</f>
        <v>0</v>
      </c>
      <c r="T14" s="73">
        <f t="shared" si="11"/>
        <v>0</v>
      </c>
      <c r="U14" s="73" t="str">
        <f t="shared" si="6"/>
        <v xml:space="preserve"> </v>
      </c>
      <c r="V14" s="73" t="str">
        <f t="shared" si="7"/>
        <v xml:space="preserve"> </v>
      </c>
      <c r="W14" s="73">
        <f t="shared" si="12"/>
        <v>0</v>
      </c>
      <c r="X14" s="73">
        <f t="shared" si="13"/>
        <v>0</v>
      </c>
    </row>
    <row r="15" spans="1:24">
      <c r="A15" s="85" t="str">
        <f>IF(メンバー表!K16="","",メンバー表!K16)</f>
        <v/>
      </c>
      <c r="B15" s="72" t="str">
        <f t="shared" si="0"/>
        <v xml:space="preserve"> </v>
      </c>
      <c r="C15" s="72" t="str">
        <f t="shared" si="1"/>
        <v xml:space="preserve"> </v>
      </c>
      <c r="D15" s="72">
        <f>メンバー表!P16</f>
        <v>0</v>
      </c>
      <c r="E15" s="72">
        <f>メンバー表!Q16</f>
        <v>0</v>
      </c>
      <c r="F15" s="72">
        <f>IF(OR(メンバー表!R16="×",B15=" "),0,"○")</f>
        <v>0</v>
      </c>
      <c r="G15" s="72">
        <f>メンバー表!S16</f>
        <v>0</v>
      </c>
      <c r="H15" s="72">
        <f t="shared" si="8"/>
        <v>0</v>
      </c>
      <c r="I15" s="72" t="str">
        <f t="shared" si="4"/>
        <v xml:space="preserve"> </v>
      </c>
      <c r="J15" s="72" t="str">
        <f t="shared" si="5"/>
        <v xml:space="preserve"> </v>
      </c>
      <c r="K15" s="72">
        <f t="shared" si="9"/>
        <v>0</v>
      </c>
      <c r="L15" s="72">
        <f t="shared" si="10"/>
        <v>0</v>
      </c>
      <c r="M15" s="84" t="str">
        <f>IF(メンバー表!K39="","",メンバー表!K39)</f>
        <v/>
      </c>
      <c r="N15" s="73" t="str">
        <f t="shared" si="2"/>
        <v xml:space="preserve"> </v>
      </c>
      <c r="O15" s="73" t="str">
        <f t="shared" si="3"/>
        <v xml:space="preserve"> </v>
      </c>
      <c r="P15" s="73">
        <f>メンバー表!P39</f>
        <v>0</v>
      </c>
      <c r="Q15" s="73">
        <f>メンバー表!Q39</f>
        <v>0</v>
      </c>
      <c r="R15" s="73">
        <f>IF(OR(メンバー表!R39="×",N15=" "),0,"○")</f>
        <v>0</v>
      </c>
      <c r="S15" s="73">
        <f>メンバー表!S39</f>
        <v>0</v>
      </c>
      <c r="T15" s="73">
        <f t="shared" si="11"/>
        <v>0</v>
      </c>
      <c r="U15" s="73" t="str">
        <f t="shared" si="6"/>
        <v xml:space="preserve"> </v>
      </c>
      <c r="V15" s="73" t="str">
        <f t="shared" si="7"/>
        <v xml:space="preserve"> </v>
      </c>
      <c r="W15" s="73">
        <f t="shared" si="12"/>
        <v>0</v>
      </c>
      <c r="X15" s="73">
        <f t="shared" si="13"/>
        <v>0</v>
      </c>
    </row>
    <row r="16" spans="1:24">
      <c r="A16" s="85" t="str">
        <f>IF(メンバー表!K17="","",メンバー表!K17)</f>
        <v/>
      </c>
      <c r="B16" s="72" t="str">
        <f t="shared" si="0"/>
        <v xml:space="preserve"> </v>
      </c>
      <c r="C16" s="72" t="str">
        <f t="shared" si="1"/>
        <v xml:space="preserve"> </v>
      </c>
      <c r="D16" s="72">
        <f>メンバー表!P17</f>
        <v>0</v>
      </c>
      <c r="E16" s="72">
        <f>メンバー表!Q17</f>
        <v>0</v>
      </c>
      <c r="F16" s="72">
        <f>IF(OR(メンバー表!R17="×",B16=" "),0,"○")</f>
        <v>0</v>
      </c>
      <c r="G16" s="72">
        <f>メンバー表!S17</f>
        <v>0</v>
      </c>
      <c r="H16" s="72">
        <f t="shared" si="8"/>
        <v>0</v>
      </c>
      <c r="I16" s="72" t="str">
        <f t="shared" si="4"/>
        <v xml:space="preserve"> </v>
      </c>
      <c r="J16" s="72" t="str">
        <f t="shared" si="5"/>
        <v xml:space="preserve"> </v>
      </c>
      <c r="K16" s="72">
        <f t="shared" si="9"/>
        <v>0</v>
      </c>
      <c r="L16" s="72">
        <f t="shared" si="10"/>
        <v>0</v>
      </c>
      <c r="M16" s="84" t="str">
        <f>IF(メンバー表!K40="","",メンバー表!K40)</f>
        <v/>
      </c>
      <c r="N16" s="73" t="str">
        <f t="shared" si="2"/>
        <v xml:space="preserve"> </v>
      </c>
      <c r="O16" s="73" t="str">
        <f t="shared" si="3"/>
        <v xml:space="preserve"> </v>
      </c>
      <c r="P16" s="73">
        <f>メンバー表!P40</f>
        <v>0</v>
      </c>
      <c r="Q16" s="73">
        <f>メンバー表!Q40</f>
        <v>0</v>
      </c>
      <c r="R16" s="73">
        <f>IF(OR(メンバー表!R40="×",N16=" "),0,"○")</f>
        <v>0</v>
      </c>
      <c r="S16" s="73">
        <f>メンバー表!S40</f>
        <v>0</v>
      </c>
      <c r="T16" s="73">
        <f t="shared" si="11"/>
        <v>0</v>
      </c>
      <c r="U16" s="73" t="str">
        <f t="shared" si="6"/>
        <v xml:space="preserve"> </v>
      </c>
      <c r="V16" s="73" t="str">
        <f t="shared" si="7"/>
        <v xml:space="preserve"> </v>
      </c>
      <c r="W16" s="73">
        <f t="shared" si="12"/>
        <v>0</v>
      </c>
      <c r="X16" s="73">
        <f t="shared" si="13"/>
        <v>0</v>
      </c>
    </row>
    <row r="17" spans="1:24">
      <c r="A17" s="85" t="str">
        <f>IF(メンバー表!K18="","",メンバー表!K18)</f>
        <v/>
      </c>
      <c r="B17" s="72" t="str">
        <f t="shared" si="0"/>
        <v xml:space="preserve"> </v>
      </c>
      <c r="C17" s="72" t="str">
        <f t="shared" si="1"/>
        <v xml:space="preserve"> </v>
      </c>
      <c r="D17" s="72">
        <f>メンバー表!P18</f>
        <v>0</v>
      </c>
      <c r="E17" s="72">
        <f>メンバー表!Q18</f>
        <v>0</v>
      </c>
      <c r="F17" s="72">
        <f>IF(OR(メンバー表!R18="×",B17=" "),0,"○")</f>
        <v>0</v>
      </c>
      <c r="G17" s="72">
        <f>メンバー表!S18</f>
        <v>0</v>
      </c>
      <c r="H17" s="72">
        <f t="shared" si="8"/>
        <v>0</v>
      </c>
      <c r="I17" s="72" t="str">
        <f t="shared" si="4"/>
        <v xml:space="preserve"> </v>
      </c>
      <c r="J17" s="72" t="str">
        <f t="shared" si="5"/>
        <v xml:space="preserve"> </v>
      </c>
      <c r="K17" s="72">
        <f t="shared" si="9"/>
        <v>0</v>
      </c>
      <c r="L17" s="72">
        <f t="shared" si="10"/>
        <v>0</v>
      </c>
      <c r="M17" s="84" t="str">
        <f>IF(メンバー表!K41="","",メンバー表!K41)</f>
        <v/>
      </c>
      <c r="N17" s="73" t="str">
        <f t="shared" si="2"/>
        <v xml:space="preserve"> </v>
      </c>
      <c r="O17" s="73" t="str">
        <f t="shared" si="3"/>
        <v xml:space="preserve"> </v>
      </c>
      <c r="P17" s="73">
        <f>メンバー表!P41</f>
        <v>0</v>
      </c>
      <c r="Q17" s="73">
        <f>メンバー表!Q41</f>
        <v>0</v>
      </c>
      <c r="R17" s="73">
        <f>IF(OR(メンバー表!R41="×",N17=" "),0,"○")</f>
        <v>0</v>
      </c>
      <c r="S17" s="73">
        <f>メンバー表!S41</f>
        <v>0</v>
      </c>
      <c r="T17" s="73">
        <f t="shared" si="11"/>
        <v>0</v>
      </c>
      <c r="U17" s="73" t="str">
        <f t="shared" si="6"/>
        <v xml:space="preserve"> </v>
      </c>
      <c r="V17" s="73" t="str">
        <f t="shared" si="7"/>
        <v xml:space="preserve"> </v>
      </c>
      <c r="W17" s="73">
        <f t="shared" si="12"/>
        <v>0</v>
      </c>
      <c r="X17" s="73">
        <f t="shared" si="13"/>
        <v>0</v>
      </c>
    </row>
    <row r="18" spans="1:24">
      <c r="A18" s="85" t="str">
        <f>IF(メンバー表!K19="","",メンバー表!K19)</f>
        <v/>
      </c>
      <c r="B18" s="72" t="str">
        <f t="shared" si="0"/>
        <v xml:space="preserve"> </v>
      </c>
      <c r="C18" s="72" t="str">
        <f t="shared" si="1"/>
        <v xml:space="preserve"> </v>
      </c>
      <c r="D18" s="72">
        <f>メンバー表!P19</f>
        <v>0</v>
      </c>
      <c r="E18" s="72">
        <f>メンバー表!Q19</f>
        <v>0</v>
      </c>
      <c r="F18" s="72">
        <f>IF(OR(メンバー表!R19="×",B18=" "),0,"○")</f>
        <v>0</v>
      </c>
      <c r="G18" s="72">
        <f>メンバー表!S19</f>
        <v>0</v>
      </c>
      <c r="H18" s="72">
        <f t="shared" si="8"/>
        <v>0</v>
      </c>
      <c r="I18" s="72" t="str">
        <f t="shared" si="4"/>
        <v xml:space="preserve"> </v>
      </c>
      <c r="J18" s="72" t="str">
        <f t="shared" si="5"/>
        <v xml:space="preserve"> </v>
      </c>
      <c r="K18" s="72">
        <f t="shared" si="9"/>
        <v>0</v>
      </c>
      <c r="L18" s="72">
        <f t="shared" si="10"/>
        <v>0</v>
      </c>
      <c r="M18" s="84" t="str">
        <f>IF(メンバー表!K42="","",メンバー表!K42)</f>
        <v/>
      </c>
      <c r="N18" s="73" t="str">
        <f t="shared" si="2"/>
        <v xml:space="preserve"> </v>
      </c>
      <c r="O18" s="73" t="str">
        <f t="shared" si="3"/>
        <v xml:space="preserve"> </v>
      </c>
      <c r="P18" s="73">
        <f>メンバー表!P42</f>
        <v>0</v>
      </c>
      <c r="Q18" s="73">
        <f>メンバー表!Q42</f>
        <v>0</v>
      </c>
      <c r="R18" s="73">
        <f>IF(OR(メンバー表!R42="×",N18=" "),0,"○")</f>
        <v>0</v>
      </c>
      <c r="S18" s="73">
        <f>メンバー表!S42</f>
        <v>0</v>
      </c>
      <c r="T18" s="73">
        <f t="shared" si="11"/>
        <v>0</v>
      </c>
      <c r="U18" s="73" t="str">
        <f t="shared" si="6"/>
        <v xml:space="preserve"> </v>
      </c>
      <c r="V18" s="73" t="str">
        <f t="shared" si="7"/>
        <v xml:space="preserve"> </v>
      </c>
      <c r="W18" s="73">
        <f t="shared" si="12"/>
        <v>0</v>
      </c>
      <c r="X18" s="73">
        <f t="shared" si="13"/>
        <v>0</v>
      </c>
    </row>
    <row r="19" spans="1:24">
      <c r="A19" s="85" t="str">
        <f>IF(メンバー表!K20="","",メンバー表!K20)</f>
        <v/>
      </c>
      <c r="B19" s="72" t="str">
        <f t="shared" si="0"/>
        <v xml:space="preserve"> </v>
      </c>
      <c r="C19" s="72" t="str">
        <f t="shared" si="1"/>
        <v xml:space="preserve"> </v>
      </c>
      <c r="D19" s="72">
        <f>メンバー表!P20</f>
        <v>0</v>
      </c>
      <c r="E19" s="72">
        <f>メンバー表!Q20</f>
        <v>0</v>
      </c>
      <c r="F19" s="72">
        <f>IF(OR(メンバー表!R20="×",B19=" "),0,"○")</f>
        <v>0</v>
      </c>
      <c r="G19" s="72">
        <f>メンバー表!S20</f>
        <v>0</v>
      </c>
      <c r="H19" s="72">
        <f t="shared" si="8"/>
        <v>0</v>
      </c>
      <c r="I19" s="72" t="str">
        <f t="shared" si="4"/>
        <v xml:space="preserve"> </v>
      </c>
      <c r="J19" s="72" t="str">
        <f t="shared" si="5"/>
        <v xml:space="preserve"> </v>
      </c>
      <c r="K19" s="72">
        <f t="shared" si="9"/>
        <v>0</v>
      </c>
      <c r="L19" s="72">
        <f t="shared" si="10"/>
        <v>0</v>
      </c>
      <c r="M19" s="84" t="str">
        <f>IF(メンバー表!K43="","",メンバー表!K43)</f>
        <v/>
      </c>
      <c r="N19" s="73" t="str">
        <f t="shared" si="2"/>
        <v xml:space="preserve"> </v>
      </c>
      <c r="O19" s="73" t="str">
        <f t="shared" si="3"/>
        <v xml:space="preserve"> </v>
      </c>
      <c r="P19" s="73">
        <f>メンバー表!P43</f>
        <v>0</v>
      </c>
      <c r="Q19" s="73">
        <f>メンバー表!Q43</f>
        <v>0</v>
      </c>
      <c r="R19" s="73">
        <f>IF(OR(メンバー表!R43="×",N19=" "),0,"○")</f>
        <v>0</v>
      </c>
      <c r="S19" s="73">
        <f>メンバー表!S43</f>
        <v>0</v>
      </c>
      <c r="T19" s="73">
        <f t="shared" si="11"/>
        <v>0</v>
      </c>
      <c r="U19" s="73" t="str">
        <f t="shared" si="6"/>
        <v xml:space="preserve"> </v>
      </c>
      <c r="V19" s="73" t="str">
        <f t="shared" si="7"/>
        <v xml:space="preserve"> </v>
      </c>
      <c r="W19" s="73">
        <f t="shared" si="12"/>
        <v>0</v>
      </c>
      <c r="X19" s="73">
        <f t="shared" si="13"/>
        <v>0</v>
      </c>
    </row>
    <row r="20" spans="1:24">
      <c r="A20" s="85" t="str">
        <f>IF(メンバー表!K21="","",メンバー表!K21)</f>
        <v/>
      </c>
      <c r="B20" s="72" t="str">
        <f t="shared" si="0"/>
        <v xml:space="preserve"> </v>
      </c>
      <c r="C20" s="72" t="str">
        <f t="shared" si="1"/>
        <v xml:space="preserve"> </v>
      </c>
      <c r="D20" s="72">
        <f>メンバー表!P21</f>
        <v>0</v>
      </c>
      <c r="E20" s="72">
        <f>メンバー表!Q21</f>
        <v>0</v>
      </c>
      <c r="F20" s="72">
        <f>IF(OR(メンバー表!R21="×",B20=" "),0,"○")</f>
        <v>0</v>
      </c>
      <c r="G20" s="72">
        <f>メンバー表!S21</f>
        <v>0</v>
      </c>
      <c r="H20" s="72">
        <f t="shared" si="8"/>
        <v>0</v>
      </c>
      <c r="I20" s="72" t="str">
        <f t="shared" si="4"/>
        <v xml:space="preserve"> </v>
      </c>
      <c r="J20" s="72" t="str">
        <f t="shared" si="5"/>
        <v xml:space="preserve"> </v>
      </c>
      <c r="K20" s="72">
        <f t="shared" si="9"/>
        <v>0</v>
      </c>
      <c r="L20" s="72">
        <f t="shared" si="10"/>
        <v>0</v>
      </c>
      <c r="M20" s="84" t="str">
        <f>IF(メンバー表!K44="","",メンバー表!K44)</f>
        <v/>
      </c>
      <c r="N20" s="73" t="str">
        <f t="shared" si="2"/>
        <v xml:space="preserve"> </v>
      </c>
      <c r="O20" s="73" t="str">
        <f t="shared" si="3"/>
        <v xml:space="preserve"> </v>
      </c>
      <c r="P20" s="73">
        <f>メンバー表!P44</f>
        <v>0</v>
      </c>
      <c r="Q20" s="73">
        <f>メンバー表!Q44</f>
        <v>0</v>
      </c>
      <c r="R20" s="73">
        <f>IF(OR(メンバー表!R44="×",N20=" "),0,"○")</f>
        <v>0</v>
      </c>
      <c r="S20" s="73">
        <f>メンバー表!S44</f>
        <v>0</v>
      </c>
      <c r="T20" s="73">
        <f t="shared" si="11"/>
        <v>0</v>
      </c>
      <c r="U20" s="73" t="str">
        <f t="shared" si="6"/>
        <v xml:space="preserve"> </v>
      </c>
      <c r="V20" s="73" t="str">
        <f t="shared" si="7"/>
        <v xml:space="preserve"> </v>
      </c>
      <c r="W20" s="73">
        <f t="shared" si="12"/>
        <v>0</v>
      </c>
      <c r="X20" s="73">
        <f t="shared" si="13"/>
        <v>0</v>
      </c>
    </row>
    <row r="21" spans="1:24">
      <c r="A21" s="85" t="str">
        <f>IF(メンバー表!K22="","",メンバー表!K22)</f>
        <v/>
      </c>
      <c r="B21" s="72" t="str">
        <f t="shared" si="0"/>
        <v xml:space="preserve"> </v>
      </c>
      <c r="C21" s="72" t="str">
        <f t="shared" si="1"/>
        <v xml:space="preserve"> </v>
      </c>
      <c r="D21" s="72">
        <f>メンバー表!P22</f>
        <v>0</v>
      </c>
      <c r="E21" s="72">
        <f>メンバー表!Q22</f>
        <v>0</v>
      </c>
      <c r="F21" s="72">
        <f>IF(OR(メンバー表!R22="×",B21=" "),0,"○")</f>
        <v>0</v>
      </c>
      <c r="G21" s="72">
        <f>メンバー表!S22</f>
        <v>0</v>
      </c>
      <c r="H21" s="72">
        <f t="shared" si="8"/>
        <v>0</v>
      </c>
      <c r="I21" s="72" t="str">
        <f t="shared" si="4"/>
        <v xml:space="preserve"> </v>
      </c>
      <c r="J21" s="72" t="str">
        <f t="shared" si="5"/>
        <v xml:space="preserve"> </v>
      </c>
      <c r="K21" s="72">
        <f t="shared" si="9"/>
        <v>0</v>
      </c>
      <c r="L21" s="72">
        <f t="shared" si="10"/>
        <v>0</v>
      </c>
      <c r="M21" s="84" t="str">
        <f>IF(メンバー表!K45="","",メンバー表!K45)</f>
        <v/>
      </c>
      <c r="N21" s="73" t="str">
        <f t="shared" si="2"/>
        <v xml:space="preserve"> </v>
      </c>
      <c r="O21" s="73" t="str">
        <f t="shared" si="3"/>
        <v xml:space="preserve"> </v>
      </c>
      <c r="P21" s="73">
        <f>メンバー表!P45</f>
        <v>0</v>
      </c>
      <c r="Q21" s="73">
        <f>メンバー表!Q45</f>
        <v>0</v>
      </c>
      <c r="R21" s="73">
        <f>IF(OR(メンバー表!R45="×",N21=" "),0,"○")</f>
        <v>0</v>
      </c>
      <c r="S21" s="73">
        <f>メンバー表!S45</f>
        <v>0</v>
      </c>
      <c r="T21" s="73">
        <f t="shared" si="11"/>
        <v>0</v>
      </c>
      <c r="U21" s="73" t="str">
        <f t="shared" si="6"/>
        <v xml:space="preserve"> </v>
      </c>
      <c r="V21" s="73" t="str">
        <f t="shared" si="7"/>
        <v xml:space="preserve"> </v>
      </c>
      <c r="W21" s="73">
        <f t="shared" si="12"/>
        <v>0</v>
      </c>
      <c r="X21" s="73">
        <f t="shared" si="13"/>
        <v>0</v>
      </c>
    </row>
    <row r="22" spans="1:24">
      <c r="A22" s="85" t="str">
        <f>IF(メンバー表!K23="","",メンバー表!K23)</f>
        <v/>
      </c>
      <c r="B22" s="72" t="str">
        <f t="shared" si="0"/>
        <v xml:space="preserve"> </v>
      </c>
      <c r="C22" s="72" t="str">
        <f t="shared" si="1"/>
        <v xml:space="preserve"> </v>
      </c>
      <c r="D22" s="72">
        <f>メンバー表!P23</f>
        <v>0</v>
      </c>
      <c r="E22" s="72">
        <f>メンバー表!Q23</f>
        <v>0</v>
      </c>
      <c r="F22" s="72">
        <f>IF(OR(メンバー表!R23="×",B22=" "),0,"○")</f>
        <v>0</v>
      </c>
      <c r="G22" s="72">
        <f>メンバー表!S23</f>
        <v>0</v>
      </c>
      <c r="H22" s="72">
        <f t="shared" si="8"/>
        <v>0</v>
      </c>
      <c r="I22" s="72" t="str">
        <f t="shared" si="4"/>
        <v xml:space="preserve"> </v>
      </c>
      <c r="J22" s="72" t="str">
        <f t="shared" si="5"/>
        <v xml:space="preserve"> </v>
      </c>
      <c r="K22" s="72">
        <f t="shared" si="9"/>
        <v>0</v>
      </c>
      <c r="L22" s="72">
        <f t="shared" si="10"/>
        <v>0</v>
      </c>
      <c r="M22" s="84" t="str">
        <f>IF(メンバー表!K46="","",メンバー表!K46)</f>
        <v/>
      </c>
      <c r="N22" s="73" t="str">
        <f t="shared" si="2"/>
        <v xml:space="preserve"> </v>
      </c>
      <c r="O22" s="73" t="str">
        <f t="shared" si="3"/>
        <v xml:space="preserve"> </v>
      </c>
      <c r="P22" s="73">
        <f>メンバー表!P46</f>
        <v>0</v>
      </c>
      <c r="Q22" s="73">
        <f>メンバー表!Q46</f>
        <v>0</v>
      </c>
      <c r="R22" s="73">
        <f>IF(OR(メンバー表!R46="×",N22=" "),0,"○")</f>
        <v>0</v>
      </c>
      <c r="S22" s="73">
        <f>メンバー表!S46</f>
        <v>0</v>
      </c>
      <c r="T22" s="73">
        <f t="shared" si="11"/>
        <v>0</v>
      </c>
      <c r="U22" s="73" t="str">
        <f t="shared" si="6"/>
        <v xml:space="preserve"> </v>
      </c>
      <c r="V22" s="73" t="str">
        <f t="shared" si="7"/>
        <v xml:space="preserve"> </v>
      </c>
      <c r="W22" s="73">
        <f t="shared" si="12"/>
        <v>0</v>
      </c>
      <c r="X22" s="73">
        <f t="shared" si="13"/>
        <v>0</v>
      </c>
    </row>
    <row r="23" spans="1:24">
      <c r="A23" s="85" t="str">
        <f>IF(メンバー表!K24="","",メンバー表!K24)</f>
        <v/>
      </c>
      <c r="B23" s="72" t="str">
        <f t="shared" si="0"/>
        <v xml:space="preserve"> </v>
      </c>
      <c r="C23" s="72" t="str">
        <f t="shared" si="1"/>
        <v xml:space="preserve"> </v>
      </c>
      <c r="D23" s="72">
        <f>メンバー表!P24</f>
        <v>0</v>
      </c>
      <c r="E23" s="72">
        <f>メンバー表!Q24</f>
        <v>0</v>
      </c>
      <c r="F23" s="72">
        <f>IF(OR(メンバー表!R24="×",B23=" "),0,"○")</f>
        <v>0</v>
      </c>
      <c r="G23" s="72">
        <f>メンバー表!S24</f>
        <v>0</v>
      </c>
      <c r="H23" s="72">
        <f t="shared" si="8"/>
        <v>0</v>
      </c>
      <c r="I23" s="72" t="str">
        <f t="shared" si="4"/>
        <v xml:space="preserve"> </v>
      </c>
      <c r="J23" s="72" t="str">
        <f t="shared" si="5"/>
        <v xml:space="preserve"> </v>
      </c>
      <c r="K23" s="72">
        <f t="shared" si="9"/>
        <v>0</v>
      </c>
      <c r="L23" s="72">
        <f t="shared" si="10"/>
        <v>0</v>
      </c>
      <c r="M23" s="84" t="str">
        <f>IF(メンバー表!K47="","",メンバー表!K47)</f>
        <v/>
      </c>
      <c r="N23" s="73" t="str">
        <f t="shared" si="2"/>
        <v xml:space="preserve"> </v>
      </c>
      <c r="O23" s="73" t="str">
        <f t="shared" si="3"/>
        <v xml:space="preserve"> </v>
      </c>
      <c r="P23" s="73">
        <f>メンバー表!P47</f>
        <v>0</v>
      </c>
      <c r="Q23" s="73">
        <f>メンバー表!Q47</f>
        <v>0</v>
      </c>
      <c r="R23" s="73">
        <f>IF(OR(メンバー表!R47="×",N23=" "),0,"○")</f>
        <v>0</v>
      </c>
      <c r="S23" s="73">
        <f>メンバー表!S47</f>
        <v>0</v>
      </c>
      <c r="T23" s="73">
        <f t="shared" si="11"/>
        <v>0</v>
      </c>
      <c r="U23" s="73" t="str">
        <f t="shared" si="6"/>
        <v xml:space="preserve"> </v>
      </c>
      <c r="V23" s="73" t="str">
        <f t="shared" si="7"/>
        <v xml:space="preserve"> </v>
      </c>
      <c r="W23" s="73">
        <f t="shared" si="12"/>
        <v>0</v>
      </c>
      <c r="X23" s="73">
        <f t="shared" si="13"/>
        <v>0</v>
      </c>
    </row>
    <row r="24" spans="1:24">
      <c r="A24" s="85" t="str">
        <f>IF(メンバー表!K25="","",メンバー表!K25)</f>
        <v/>
      </c>
      <c r="B24" s="72" t="str">
        <f t="shared" si="0"/>
        <v xml:space="preserve"> </v>
      </c>
      <c r="C24" s="72" t="str">
        <f t="shared" si="1"/>
        <v xml:space="preserve"> </v>
      </c>
      <c r="D24" s="72">
        <f>メンバー表!P25</f>
        <v>0</v>
      </c>
      <c r="E24" s="72">
        <f>メンバー表!Q25</f>
        <v>0</v>
      </c>
      <c r="F24" s="72">
        <f>IF(OR(メンバー表!R25="×",B24=" "),0,"○")</f>
        <v>0</v>
      </c>
      <c r="G24" s="72">
        <f>メンバー表!S25</f>
        <v>0</v>
      </c>
      <c r="H24" s="72">
        <f t="shared" si="8"/>
        <v>0</v>
      </c>
      <c r="I24" s="72" t="str">
        <f t="shared" ref="I24:L26" si="14">B24</f>
        <v xml:space="preserve"> </v>
      </c>
      <c r="J24" s="72" t="str">
        <f t="shared" si="14"/>
        <v xml:space="preserve"> </v>
      </c>
      <c r="K24" s="72">
        <f t="shared" si="14"/>
        <v>0</v>
      </c>
      <c r="L24" s="72">
        <f t="shared" si="14"/>
        <v>0</v>
      </c>
      <c r="M24" s="84" t="str">
        <f>IF(メンバー表!K48="","",メンバー表!K48)</f>
        <v/>
      </c>
      <c r="N24" s="73" t="str">
        <f t="shared" si="2"/>
        <v xml:space="preserve"> </v>
      </c>
      <c r="O24" s="73" t="str">
        <f t="shared" si="3"/>
        <v xml:space="preserve"> </v>
      </c>
      <c r="P24" s="73">
        <f>メンバー表!P48</f>
        <v>0</v>
      </c>
      <c r="Q24" s="73">
        <f>メンバー表!Q48</f>
        <v>0</v>
      </c>
      <c r="R24" s="73">
        <f>IF(OR(メンバー表!R48="×",N24=" "),0,"○")</f>
        <v>0</v>
      </c>
      <c r="S24" s="73">
        <f>メンバー表!S48</f>
        <v>0</v>
      </c>
      <c r="T24" s="73">
        <f t="shared" si="11"/>
        <v>0</v>
      </c>
      <c r="U24" s="73" t="str">
        <f t="shared" si="6"/>
        <v xml:space="preserve"> </v>
      </c>
      <c r="V24" s="73" t="str">
        <f t="shared" si="7"/>
        <v xml:space="preserve"> </v>
      </c>
      <c r="W24" s="73">
        <f t="shared" si="12"/>
        <v>0</v>
      </c>
      <c r="X24" s="73">
        <f t="shared" si="13"/>
        <v>0</v>
      </c>
    </row>
    <row r="25" spans="1:24">
      <c r="A25" s="85" t="str">
        <f>IF(メンバー表!K26="","",メンバー表!K26)</f>
        <v/>
      </c>
      <c r="B25" s="72" t="str">
        <f t="shared" si="0"/>
        <v xml:space="preserve"> </v>
      </c>
      <c r="C25" s="72" t="str">
        <f t="shared" si="1"/>
        <v xml:space="preserve"> </v>
      </c>
      <c r="D25" s="72">
        <f>メンバー表!P26</f>
        <v>0</v>
      </c>
      <c r="E25" s="72">
        <f>メンバー表!Q26</f>
        <v>0</v>
      </c>
      <c r="F25" s="72">
        <f>IF(OR(メンバー表!R26="×",B25=" "),0,"○")</f>
        <v>0</v>
      </c>
      <c r="G25" s="72">
        <f>メンバー表!S26</f>
        <v>0</v>
      </c>
      <c r="H25" s="72">
        <f t="shared" si="8"/>
        <v>0</v>
      </c>
      <c r="I25" s="72" t="str">
        <f t="shared" si="14"/>
        <v xml:space="preserve"> </v>
      </c>
      <c r="J25" s="72" t="str">
        <f t="shared" si="14"/>
        <v xml:space="preserve"> </v>
      </c>
      <c r="K25" s="72">
        <f t="shared" si="14"/>
        <v>0</v>
      </c>
      <c r="L25" s="72">
        <f t="shared" si="14"/>
        <v>0</v>
      </c>
      <c r="M25" s="84" t="str">
        <f>IF(メンバー表!K49="","",メンバー表!K49)</f>
        <v/>
      </c>
      <c r="N25" s="73" t="str">
        <f t="shared" si="2"/>
        <v xml:space="preserve"> </v>
      </c>
      <c r="O25" s="73" t="str">
        <f t="shared" si="3"/>
        <v xml:space="preserve"> </v>
      </c>
      <c r="P25" s="73">
        <f>メンバー表!P49</f>
        <v>0</v>
      </c>
      <c r="Q25" s="73">
        <f>メンバー表!Q49</f>
        <v>0</v>
      </c>
      <c r="R25" s="73">
        <f>IF(OR(メンバー表!R49="×",N25=" "),0,"○")</f>
        <v>0</v>
      </c>
      <c r="S25" s="73">
        <f>メンバー表!S49</f>
        <v>0</v>
      </c>
      <c r="T25" s="73">
        <f t="shared" si="11"/>
        <v>0</v>
      </c>
      <c r="U25" s="73" t="str">
        <f t="shared" si="6"/>
        <v xml:space="preserve"> </v>
      </c>
      <c r="V25" s="73" t="str">
        <f t="shared" si="7"/>
        <v xml:space="preserve"> </v>
      </c>
      <c r="W25" s="73">
        <f t="shared" si="12"/>
        <v>0</v>
      </c>
      <c r="X25" s="73">
        <f t="shared" si="13"/>
        <v>0</v>
      </c>
    </row>
    <row r="26" spans="1:24">
      <c r="A26" s="85" t="str">
        <f>IF(メンバー表!K27="","",メンバー表!K27)</f>
        <v/>
      </c>
      <c r="B26" s="72" t="str">
        <f t="shared" si="0"/>
        <v xml:space="preserve"> </v>
      </c>
      <c r="C26" s="72" t="str">
        <f t="shared" si="1"/>
        <v xml:space="preserve"> </v>
      </c>
      <c r="D26" s="72">
        <f>メンバー表!P27</f>
        <v>0</v>
      </c>
      <c r="E26" s="72">
        <f>メンバー表!Q27</f>
        <v>0</v>
      </c>
      <c r="F26" s="72">
        <f>IF(OR(メンバー表!R27="×",B26=" "),0,"○")</f>
        <v>0</v>
      </c>
      <c r="G26" s="72">
        <f>メンバー表!S27</f>
        <v>0</v>
      </c>
      <c r="H26" s="72">
        <f t="shared" si="8"/>
        <v>0</v>
      </c>
      <c r="I26" s="72" t="str">
        <f t="shared" si="14"/>
        <v xml:space="preserve"> </v>
      </c>
      <c r="J26" s="72" t="str">
        <f t="shared" si="14"/>
        <v xml:space="preserve"> </v>
      </c>
      <c r="K26" s="72">
        <f t="shared" si="14"/>
        <v>0</v>
      </c>
      <c r="L26" s="72">
        <f t="shared" si="14"/>
        <v>0</v>
      </c>
      <c r="M26" s="84" t="str">
        <f>IF(メンバー表!K50="","",メンバー表!K50)</f>
        <v/>
      </c>
      <c r="N26" s="73" t="str">
        <f t="shared" si="2"/>
        <v xml:space="preserve"> </v>
      </c>
      <c r="O26" s="73" t="str">
        <f t="shared" si="3"/>
        <v xml:space="preserve"> </v>
      </c>
      <c r="P26" s="73">
        <f>メンバー表!P50</f>
        <v>0</v>
      </c>
      <c r="Q26" s="73">
        <f>メンバー表!Q50</f>
        <v>0</v>
      </c>
      <c r="R26" s="73">
        <f>IF(OR(メンバー表!R50="×",N26=" "),0,"○")</f>
        <v>0</v>
      </c>
      <c r="S26" s="73">
        <f>メンバー表!S50</f>
        <v>0</v>
      </c>
      <c r="T26" s="73">
        <f t="shared" si="11"/>
        <v>0</v>
      </c>
      <c r="U26" s="73" t="str">
        <f t="shared" si="6"/>
        <v xml:space="preserve"> </v>
      </c>
      <c r="V26" s="73" t="str">
        <f t="shared" si="7"/>
        <v xml:space="preserve"> </v>
      </c>
      <c r="W26" s="73">
        <f t="shared" si="12"/>
        <v>0</v>
      </c>
      <c r="X26" s="73">
        <f t="shared" si="13"/>
        <v>0</v>
      </c>
    </row>
    <row r="27" spans="1:24" ht="13.8" thickBot="1"/>
    <row r="28" spans="1:24" ht="23.25" customHeight="1">
      <c r="A28" s="74"/>
      <c r="B28" s="75"/>
      <c r="C28" s="76" t="s">
        <v>64</v>
      </c>
      <c r="D28" s="77" t="s">
        <v>7</v>
      </c>
    </row>
    <row r="29" spans="1:24">
      <c r="A29" s="74"/>
      <c r="B29" s="75"/>
      <c r="C29" s="78"/>
      <c r="D29" s="79" t="s">
        <v>45</v>
      </c>
    </row>
    <row r="30" spans="1:24" ht="13.8" thickBot="1">
      <c r="A30" s="74"/>
      <c r="B30" s="75"/>
      <c r="C30" s="80"/>
      <c r="D30" s="81"/>
    </row>
    <row r="33" spans="2:23">
      <c r="B33" s="82" t="str">
        <f>DBCS(TRIM(メンバー表!L4))</f>
        <v/>
      </c>
      <c r="C33" s="82" t="str">
        <f>DBCS(TRIM(メンバー表!M4))</f>
        <v/>
      </c>
      <c r="D33" s="82" t="str">
        <f>TRIM(メンバー表!N4)</f>
        <v/>
      </c>
      <c r="E33" s="82" t="str">
        <f>TRIM(メンバー表!O4)</f>
        <v/>
      </c>
      <c r="F33" s="71">
        <f>LENB(B33)+LENB(C33)</f>
        <v>0</v>
      </c>
      <c r="G33" s="82" t="str">
        <f>IF($F33&lt;13,B33,ASC(B33))</f>
        <v/>
      </c>
      <c r="H33" s="82" t="str">
        <f>IF($F33&lt;13,C33,ASC(C33))</f>
        <v/>
      </c>
      <c r="I33" s="82" t="str">
        <f t="shared" ref="I33:I54" si="15">ASC(D33)</f>
        <v/>
      </c>
      <c r="J33" s="82" t="str">
        <f t="shared" ref="J33:J54" si="16">ASC(E33)</f>
        <v/>
      </c>
      <c r="K33" s="71" t="b">
        <f>AND(LEN(G33)=LENB(G33),LEN(H33)=LENB(H33))</f>
        <v>1</v>
      </c>
    </row>
    <row r="34" spans="2:23">
      <c r="B34" s="82" t="str">
        <f>DBCS(TRIM(メンバー表!L6))</f>
        <v/>
      </c>
      <c r="C34" s="82" t="str">
        <f>DBCS(TRIM(メンバー表!M6))</f>
        <v/>
      </c>
      <c r="D34" s="82" t="str">
        <f>TRIM(メンバー表!N6)</f>
        <v/>
      </c>
      <c r="E34" s="82" t="str">
        <f>TRIM(メンバー表!O6)</f>
        <v/>
      </c>
      <c r="F34" s="71">
        <f t="shared" ref="F34:F54" si="17">LENB(B34)+LENB(C34)</f>
        <v>0</v>
      </c>
      <c r="G34" s="82" t="str">
        <f t="shared" ref="G34:G54" si="18">IF($F34&lt;13,B34,ASC(B34))</f>
        <v/>
      </c>
      <c r="H34" s="82" t="str">
        <f t="shared" ref="H34:H54" si="19">IF($F34&lt;13,C34,ASC(C34))</f>
        <v/>
      </c>
      <c r="I34" s="82" t="str">
        <f t="shared" si="15"/>
        <v/>
      </c>
      <c r="J34" s="82" t="str">
        <f t="shared" si="16"/>
        <v/>
      </c>
      <c r="K34" s="71" t="b">
        <f t="shared" ref="K34:K54" si="20">AND(LEN(G34)=LENB(G34),LEN(H34)=LENB(H34))</f>
        <v>1</v>
      </c>
      <c r="N34" s="83" t="str">
        <f>DBCS(TRIM(メンバー表!L29))</f>
        <v/>
      </c>
      <c r="O34" s="83" t="str">
        <f>DBCS(TRIM(メンバー表!M29))</f>
        <v/>
      </c>
      <c r="P34" s="83" t="str">
        <f>TRIM(メンバー表!N29)</f>
        <v/>
      </c>
      <c r="Q34" s="83" t="str">
        <f>TRIM(メンバー表!O29)</f>
        <v/>
      </c>
      <c r="R34" s="71">
        <f>LENB(N34)+LENB(O34)</f>
        <v>0</v>
      </c>
      <c r="S34" s="83" t="str">
        <f>IF($R34&lt;13,N34,ASC(N34))</f>
        <v/>
      </c>
      <c r="T34" s="83" t="str">
        <f>IF($R34&lt;13,O34,ASC(O34))</f>
        <v/>
      </c>
      <c r="U34" s="83" t="str">
        <f>ASC(P34)</f>
        <v/>
      </c>
      <c r="V34" s="83" t="str">
        <f>ASC(Q34)</f>
        <v/>
      </c>
      <c r="W34" s="71" t="b">
        <f>AND(LEN(S34)=LENB(S34),LEN(T34)=LENB(T34))</f>
        <v>1</v>
      </c>
    </row>
    <row r="35" spans="2:23">
      <c r="B35" s="82" t="str">
        <f>DBCS(TRIM(メンバー表!L7))</f>
        <v/>
      </c>
      <c r="C35" s="82" t="str">
        <f>DBCS(TRIM(メンバー表!M7))</f>
        <v/>
      </c>
      <c r="D35" s="82" t="str">
        <f>TRIM(メンバー表!N7)</f>
        <v/>
      </c>
      <c r="E35" s="82" t="str">
        <f>TRIM(メンバー表!O7)</f>
        <v/>
      </c>
      <c r="F35" s="71">
        <f t="shared" si="17"/>
        <v>0</v>
      </c>
      <c r="G35" s="82" t="str">
        <f t="shared" si="18"/>
        <v/>
      </c>
      <c r="H35" s="82" t="str">
        <f t="shared" si="19"/>
        <v/>
      </c>
      <c r="I35" s="82" t="str">
        <f t="shared" si="15"/>
        <v/>
      </c>
      <c r="J35" s="82" t="str">
        <f t="shared" si="16"/>
        <v/>
      </c>
      <c r="K35" s="71" t="b">
        <f t="shared" si="20"/>
        <v>1</v>
      </c>
      <c r="N35" s="83" t="str">
        <f>DBCS(TRIM(メンバー表!L30))</f>
        <v/>
      </c>
      <c r="O35" s="83" t="str">
        <f>DBCS(TRIM(メンバー表!M30))</f>
        <v/>
      </c>
      <c r="P35" s="83" t="str">
        <f>TRIM(メンバー表!N30)</f>
        <v/>
      </c>
      <c r="Q35" s="83" t="str">
        <f>TRIM(メンバー表!O30)</f>
        <v/>
      </c>
      <c r="R35" s="71">
        <f t="shared" ref="R35:R54" si="21">LENB(N35)+LENB(O35)</f>
        <v>0</v>
      </c>
      <c r="S35" s="83" t="str">
        <f t="shared" ref="S35:S54" si="22">IF($R35&lt;13,N35,ASC(N35))</f>
        <v/>
      </c>
      <c r="T35" s="83" t="str">
        <f t="shared" ref="T35:T54" si="23">IF($R35&lt;13,O35,ASC(O35))</f>
        <v/>
      </c>
      <c r="U35" s="83" t="str">
        <f t="shared" ref="U35:U54" si="24">ASC(P35)</f>
        <v/>
      </c>
      <c r="V35" s="83" t="str">
        <f t="shared" ref="V35:V54" si="25">ASC(Q35)</f>
        <v/>
      </c>
      <c r="W35" s="71" t="b">
        <f t="shared" ref="W35:W54" si="26">AND(LEN(S35)=LENB(S35),LEN(T35)=LENB(T35))</f>
        <v>1</v>
      </c>
    </row>
    <row r="36" spans="2:23">
      <c r="B36" s="82" t="str">
        <f>DBCS(TRIM(メンバー表!L8))</f>
        <v/>
      </c>
      <c r="C36" s="82" t="str">
        <f>DBCS(TRIM(メンバー表!M8))</f>
        <v/>
      </c>
      <c r="D36" s="82" t="str">
        <f>TRIM(メンバー表!N8)</f>
        <v/>
      </c>
      <c r="E36" s="82" t="str">
        <f>TRIM(メンバー表!O8)</f>
        <v/>
      </c>
      <c r="F36" s="71">
        <f t="shared" si="17"/>
        <v>0</v>
      </c>
      <c r="G36" s="82" t="str">
        <f t="shared" si="18"/>
        <v/>
      </c>
      <c r="H36" s="82" t="str">
        <f t="shared" si="19"/>
        <v/>
      </c>
      <c r="I36" s="82" t="str">
        <f t="shared" si="15"/>
        <v/>
      </c>
      <c r="J36" s="82" t="str">
        <f t="shared" si="16"/>
        <v/>
      </c>
      <c r="K36" s="71" t="b">
        <f t="shared" si="20"/>
        <v>1</v>
      </c>
      <c r="N36" s="83" t="str">
        <f>DBCS(TRIM(メンバー表!L31))</f>
        <v/>
      </c>
      <c r="O36" s="83" t="str">
        <f>DBCS(TRIM(メンバー表!M31))</f>
        <v/>
      </c>
      <c r="P36" s="83" t="str">
        <f>TRIM(メンバー表!N31)</f>
        <v/>
      </c>
      <c r="Q36" s="83" t="str">
        <f>TRIM(メンバー表!O31)</f>
        <v/>
      </c>
      <c r="R36" s="71">
        <f t="shared" si="21"/>
        <v>0</v>
      </c>
      <c r="S36" s="83" t="str">
        <f t="shared" si="22"/>
        <v/>
      </c>
      <c r="T36" s="83" t="str">
        <f t="shared" si="23"/>
        <v/>
      </c>
      <c r="U36" s="83" t="str">
        <f t="shared" si="24"/>
        <v/>
      </c>
      <c r="V36" s="83" t="str">
        <f t="shared" si="25"/>
        <v/>
      </c>
      <c r="W36" s="71" t="b">
        <f t="shared" si="26"/>
        <v>1</v>
      </c>
    </row>
    <row r="37" spans="2:23">
      <c r="B37" s="82" t="str">
        <f>DBCS(TRIM(メンバー表!L10))</f>
        <v/>
      </c>
      <c r="C37" s="82" t="str">
        <f>DBCS(TRIM(メンバー表!M10))</f>
        <v/>
      </c>
      <c r="D37" s="82" t="str">
        <f>TRIM(メンバー表!N10)</f>
        <v/>
      </c>
      <c r="E37" s="82" t="str">
        <f>TRIM(メンバー表!O10)</f>
        <v/>
      </c>
      <c r="F37" s="71">
        <f t="shared" si="17"/>
        <v>0</v>
      </c>
      <c r="G37" s="82" t="str">
        <f t="shared" si="18"/>
        <v/>
      </c>
      <c r="H37" s="82" t="str">
        <f t="shared" si="19"/>
        <v/>
      </c>
      <c r="I37" s="82" t="str">
        <f t="shared" si="15"/>
        <v/>
      </c>
      <c r="J37" s="82" t="str">
        <f t="shared" si="16"/>
        <v/>
      </c>
      <c r="K37" s="71" t="b">
        <f t="shared" si="20"/>
        <v>1</v>
      </c>
      <c r="N37" s="83" t="str">
        <f>DBCS(TRIM(メンバー表!L33))</f>
        <v/>
      </c>
      <c r="O37" s="83" t="str">
        <f>DBCS(TRIM(メンバー表!M33))</f>
        <v/>
      </c>
      <c r="P37" s="83" t="str">
        <f>TRIM(メンバー表!N33)</f>
        <v/>
      </c>
      <c r="Q37" s="83" t="str">
        <f>TRIM(メンバー表!O33)</f>
        <v/>
      </c>
      <c r="R37" s="71">
        <f t="shared" si="21"/>
        <v>0</v>
      </c>
      <c r="S37" s="83" t="str">
        <f t="shared" si="22"/>
        <v/>
      </c>
      <c r="T37" s="83" t="str">
        <f t="shared" si="23"/>
        <v/>
      </c>
      <c r="U37" s="83" t="str">
        <f t="shared" si="24"/>
        <v/>
      </c>
      <c r="V37" s="83" t="str">
        <f t="shared" si="25"/>
        <v/>
      </c>
      <c r="W37" s="71" t="b">
        <f t="shared" si="26"/>
        <v>1</v>
      </c>
    </row>
    <row r="38" spans="2:23">
      <c r="B38" s="82" t="str">
        <f>DBCS(TRIM(メンバー表!L11))</f>
        <v/>
      </c>
      <c r="C38" s="82" t="str">
        <f>DBCS(TRIM(メンバー表!M11))</f>
        <v/>
      </c>
      <c r="D38" s="82" t="str">
        <f>TRIM(メンバー表!N11)</f>
        <v/>
      </c>
      <c r="E38" s="82" t="str">
        <f>TRIM(メンバー表!O11)</f>
        <v/>
      </c>
      <c r="F38" s="71">
        <f t="shared" si="17"/>
        <v>0</v>
      </c>
      <c r="G38" s="82" t="str">
        <f t="shared" si="18"/>
        <v/>
      </c>
      <c r="H38" s="82" t="str">
        <f t="shared" si="19"/>
        <v/>
      </c>
      <c r="I38" s="82" t="str">
        <f t="shared" si="15"/>
        <v/>
      </c>
      <c r="J38" s="82" t="str">
        <f t="shared" si="16"/>
        <v/>
      </c>
      <c r="K38" s="71" t="b">
        <f t="shared" si="20"/>
        <v>1</v>
      </c>
      <c r="N38" s="83" t="str">
        <f>DBCS(TRIM(メンバー表!L34))</f>
        <v/>
      </c>
      <c r="O38" s="83" t="str">
        <f>DBCS(TRIM(メンバー表!M34))</f>
        <v/>
      </c>
      <c r="P38" s="83" t="str">
        <f>TRIM(メンバー表!N34)</f>
        <v/>
      </c>
      <c r="Q38" s="83" t="str">
        <f>TRIM(メンバー表!O34)</f>
        <v/>
      </c>
      <c r="R38" s="71">
        <f t="shared" si="21"/>
        <v>0</v>
      </c>
      <c r="S38" s="83" t="str">
        <f t="shared" si="22"/>
        <v/>
      </c>
      <c r="T38" s="83" t="str">
        <f t="shared" si="23"/>
        <v/>
      </c>
      <c r="U38" s="83" t="str">
        <f t="shared" si="24"/>
        <v/>
      </c>
      <c r="V38" s="83" t="str">
        <f t="shared" si="25"/>
        <v/>
      </c>
      <c r="W38" s="71" t="b">
        <f t="shared" si="26"/>
        <v>1</v>
      </c>
    </row>
    <row r="39" spans="2:23">
      <c r="B39" s="82" t="str">
        <f>DBCS(TRIM(メンバー表!L12))</f>
        <v/>
      </c>
      <c r="C39" s="82" t="str">
        <f>DBCS(TRIM(メンバー表!M12))</f>
        <v/>
      </c>
      <c r="D39" s="82" t="str">
        <f>TRIM(メンバー表!N12)</f>
        <v/>
      </c>
      <c r="E39" s="82" t="str">
        <f>TRIM(メンバー表!O12)</f>
        <v/>
      </c>
      <c r="F39" s="71">
        <f t="shared" si="17"/>
        <v>0</v>
      </c>
      <c r="G39" s="82" t="str">
        <f t="shared" si="18"/>
        <v/>
      </c>
      <c r="H39" s="82" t="str">
        <f t="shared" si="19"/>
        <v/>
      </c>
      <c r="I39" s="82" t="str">
        <f t="shared" si="15"/>
        <v/>
      </c>
      <c r="J39" s="82" t="str">
        <f t="shared" si="16"/>
        <v/>
      </c>
      <c r="K39" s="71" t="b">
        <f t="shared" si="20"/>
        <v>1</v>
      </c>
      <c r="N39" s="83" t="str">
        <f>DBCS(TRIM(メンバー表!L35))</f>
        <v/>
      </c>
      <c r="O39" s="83" t="str">
        <f>DBCS(TRIM(メンバー表!M35))</f>
        <v/>
      </c>
      <c r="P39" s="83" t="str">
        <f>TRIM(メンバー表!N35)</f>
        <v/>
      </c>
      <c r="Q39" s="83" t="str">
        <f>TRIM(メンバー表!O35)</f>
        <v/>
      </c>
      <c r="R39" s="71">
        <f t="shared" si="21"/>
        <v>0</v>
      </c>
      <c r="S39" s="83" t="str">
        <f t="shared" si="22"/>
        <v/>
      </c>
      <c r="T39" s="83" t="str">
        <f t="shared" si="23"/>
        <v/>
      </c>
      <c r="U39" s="83" t="str">
        <f t="shared" si="24"/>
        <v/>
      </c>
      <c r="V39" s="83" t="str">
        <f t="shared" si="25"/>
        <v/>
      </c>
      <c r="W39" s="71" t="b">
        <f t="shared" si="26"/>
        <v>1</v>
      </c>
    </row>
    <row r="40" spans="2:23">
      <c r="B40" s="82" t="str">
        <f>DBCS(TRIM(メンバー表!L13))</f>
        <v/>
      </c>
      <c r="C40" s="82" t="str">
        <f>DBCS(TRIM(メンバー表!M13))</f>
        <v/>
      </c>
      <c r="D40" s="82" t="str">
        <f>TRIM(メンバー表!N13)</f>
        <v/>
      </c>
      <c r="E40" s="82" t="str">
        <f>TRIM(メンバー表!O13)</f>
        <v/>
      </c>
      <c r="F40" s="71">
        <f t="shared" si="17"/>
        <v>0</v>
      </c>
      <c r="G40" s="82" t="str">
        <f t="shared" si="18"/>
        <v/>
      </c>
      <c r="H40" s="82" t="str">
        <f t="shared" si="19"/>
        <v/>
      </c>
      <c r="I40" s="82" t="str">
        <f t="shared" si="15"/>
        <v/>
      </c>
      <c r="J40" s="82" t="str">
        <f t="shared" si="16"/>
        <v/>
      </c>
      <c r="K40" s="71" t="b">
        <f t="shared" si="20"/>
        <v>1</v>
      </c>
      <c r="N40" s="83" t="str">
        <f>DBCS(TRIM(メンバー表!L36))</f>
        <v/>
      </c>
      <c r="O40" s="83" t="str">
        <f>DBCS(TRIM(メンバー表!M36))</f>
        <v/>
      </c>
      <c r="P40" s="83" t="str">
        <f>TRIM(メンバー表!N36)</f>
        <v/>
      </c>
      <c r="Q40" s="83" t="str">
        <f>TRIM(メンバー表!O36)</f>
        <v/>
      </c>
      <c r="R40" s="71">
        <f t="shared" si="21"/>
        <v>0</v>
      </c>
      <c r="S40" s="83" t="str">
        <f t="shared" si="22"/>
        <v/>
      </c>
      <c r="T40" s="83" t="str">
        <f t="shared" si="23"/>
        <v/>
      </c>
      <c r="U40" s="83" t="str">
        <f t="shared" si="24"/>
        <v/>
      </c>
      <c r="V40" s="83" t="str">
        <f t="shared" si="25"/>
        <v/>
      </c>
      <c r="W40" s="71" t="b">
        <f t="shared" si="26"/>
        <v>1</v>
      </c>
    </row>
    <row r="41" spans="2:23">
      <c r="B41" s="82" t="str">
        <f>DBCS(TRIM(メンバー表!L14))</f>
        <v/>
      </c>
      <c r="C41" s="82" t="str">
        <f>DBCS(TRIM(メンバー表!M14))</f>
        <v/>
      </c>
      <c r="D41" s="82" t="str">
        <f>TRIM(メンバー表!N14)</f>
        <v/>
      </c>
      <c r="E41" s="82" t="str">
        <f>TRIM(メンバー表!O14)</f>
        <v/>
      </c>
      <c r="F41" s="71">
        <f t="shared" si="17"/>
        <v>0</v>
      </c>
      <c r="G41" s="82" t="str">
        <f t="shared" si="18"/>
        <v/>
      </c>
      <c r="H41" s="82" t="str">
        <f t="shared" si="19"/>
        <v/>
      </c>
      <c r="I41" s="82" t="str">
        <f t="shared" si="15"/>
        <v/>
      </c>
      <c r="J41" s="82" t="str">
        <f t="shared" si="16"/>
        <v/>
      </c>
      <c r="K41" s="71" t="b">
        <f t="shared" si="20"/>
        <v>1</v>
      </c>
      <c r="N41" s="83" t="str">
        <f>DBCS(TRIM(メンバー表!L37))</f>
        <v/>
      </c>
      <c r="O41" s="83" t="str">
        <f>DBCS(TRIM(メンバー表!M37))</f>
        <v/>
      </c>
      <c r="P41" s="83" t="str">
        <f>TRIM(メンバー表!N37)</f>
        <v/>
      </c>
      <c r="Q41" s="83" t="str">
        <f>TRIM(メンバー表!O37)</f>
        <v/>
      </c>
      <c r="R41" s="71">
        <f t="shared" si="21"/>
        <v>0</v>
      </c>
      <c r="S41" s="83" t="str">
        <f t="shared" si="22"/>
        <v/>
      </c>
      <c r="T41" s="83" t="str">
        <f t="shared" si="23"/>
        <v/>
      </c>
      <c r="U41" s="83" t="str">
        <f t="shared" si="24"/>
        <v/>
      </c>
      <c r="V41" s="83" t="str">
        <f t="shared" si="25"/>
        <v/>
      </c>
      <c r="W41" s="71" t="b">
        <f t="shared" si="26"/>
        <v>1</v>
      </c>
    </row>
    <row r="42" spans="2:23">
      <c r="B42" s="82" t="str">
        <f>DBCS(TRIM(メンバー表!L15))</f>
        <v/>
      </c>
      <c r="C42" s="82" t="str">
        <f>DBCS(TRIM(メンバー表!M15))</f>
        <v/>
      </c>
      <c r="D42" s="82" t="str">
        <f>TRIM(メンバー表!N15)</f>
        <v/>
      </c>
      <c r="E42" s="82" t="str">
        <f>TRIM(メンバー表!O15)</f>
        <v/>
      </c>
      <c r="F42" s="71">
        <f t="shared" si="17"/>
        <v>0</v>
      </c>
      <c r="G42" s="82" t="str">
        <f t="shared" si="18"/>
        <v/>
      </c>
      <c r="H42" s="82" t="str">
        <f t="shared" si="19"/>
        <v/>
      </c>
      <c r="I42" s="82" t="str">
        <f t="shared" si="15"/>
        <v/>
      </c>
      <c r="J42" s="82" t="str">
        <f t="shared" si="16"/>
        <v/>
      </c>
      <c r="K42" s="71" t="b">
        <f t="shared" si="20"/>
        <v>1</v>
      </c>
      <c r="N42" s="83" t="str">
        <f>DBCS(TRIM(メンバー表!L38))</f>
        <v/>
      </c>
      <c r="O42" s="83" t="str">
        <f>DBCS(TRIM(メンバー表!M38))</f>
        <v/>
      </c>
      <c r="P42" s="83" t="str">
        <f>TRIM(メンバー表!N38)</f>
        <v/>
      </c>
      <c r="Q42" s="83" t="str">
        <f>TRIM(メンバー表!O38)</f>
        <v/>
      </c>
      <c r="R42" s="71">
        <f t="shared" si="21"/>
        <v>0</v>
      </c>
      <c r="S42" s="83" t="str">
        <f t="shared" si="22"/>
        <v/>
      </c>
      <c r="T42" s="83" t="str">
        <f t="shared" si="23"/>
        <v/>
      </c>
      <c r="U42" s="83" t="str">
        <f t="shared" si="24"/>
        <v/>
      </c>
      <c r="V42" s="83" t="str">
        <f t="shared" si="25"/>
        <v/>
      </c>
      <c r="W42" s="71" t="b">
        <f t="shared" si="26"/>
        <v>1</v>
      </c>
    </row>
    <row r="43" spans="2:23">
      <c r="B43" s="82" t="str">
        <f>DBCS(TRIM(メンバー表!L16))</f>
        <v/>
      </c>
      <c r="C43" s="82" t="str">
        <f>DBCS(TRIM(メンバー表!M16))</f>
        <v/>
      </c>
      <c r="D43" s="82" t="str">
        <f>TRIM(メンバー表!N16)</f>
        <v/>
      </c>
      <c r="E43" s="82" t="str">
        <f>TRIM(メンバー表!O16)</f>
        <v/>
      </c>
      <c r="F43" s="71">
        <f t="shared" si="17"/>
        <v>0</v>
      </c>
      <c r="G43" s="82" t="str">
        <f t="shared" si="18"/>
        <v/>
      </c>
      <c r="H43" s="82" t="str">
        <f t="shared" si="19"/>
        <v/>
      </c>
      <c r="I43" s="82" t="str">
        <f t="shared" si="15"/>
        <v/>
      </c>
      <c r="J43" s="82" t="str">
        <f t="shared" si="16"/>
        <v/>
      </c>
      <c r="K43" s="71" t="b">
        <f t="shared" si="20"/>
        <v>1</v>
      </c>
      <c r="N43" s="83" t="str">
        <f>DBCS(TRIM(メンバー表!L39))</f>
        <v/>
      </c>
      <c r="O43" s="83" t="str">
        <f>DBCS(TRIM(メンバー表!M39))</f>
        <v/>
      </c>
      <c r="P43" s="83" t="str">
        <f>TRIM(メンバー表!N39)</f>
        <v/>
      </c>
      <c r="Q43" s="83" t="str">
        <f>TRIM(メンバー表!O39)</f>
        <v/>
      </c>
      <c r="R43" s="71">
        <f t="shared" si="21"/>
        <v>0</v>
      </c>
      <c r="S43" s="83" t="str">
        <f t="shared" si="22"/>
        <v/>
      </c>
      <c r="T43" s="83" t="str">
        <f t="shared" si="23"/>
        <v/>
      </c>
      <c r="U43" s="83" t="str">
        <f t="shared" si="24"/>
        <v/>
      </c>
      <c r="V43" s="83" t="str">
        <f t="shared" si="25"/>
        <v/>
      </c>
      <c r="W43" s="71" t="b">
        <f t="shared" si="26"/>
        <v>1</v>
      </c>
    </row>
    <row r="44" spans="2:23">
      <c r="B44" s="82" t="str">
        <f>DBCS(TRIM(メンバー表!L17))</f>
        <v/>
      </c>
      <c r="C44" s="82" t="str">
        <f>DBCS(TRIM(メンバー表!M17))</f>
        <v/>
      </c>
      <c r="D44" s="82" t="str">
        <f>TRIM(メンバー表!N17)</f>
        <v/>
      </c>
      <c r="E44" s="82" t="str">
        <f>TRIM(メンバー表!O17)</f>
        <v/>
      </c>
      <c r="F44" s="71">
        <f t="shared" si="17"/>
        <v>0</v>
      </c>
      <c r="G44" s="82" t="str">
        <f t="shared" si="18"/>
        <v/>
      </c>
      <c r="H44" s="82" t="str">
        <f t="shared" si="19"/>
        <v/>
      </c>
      <c r="I44" s="82" t="str">
        <f t="shared" si="15"/>
        <v/>
      </c>
      <c r="J44" s="82" t="str">
        <f t="shared" si="16"/>
        <v/>
      </c>
      <c r="K44" s="71" t="b">
        <f t="shared" si="20"/>
        <v>1</v>
      </c>
      <c r="N44" s="83" t="str">
        <f>DBCS(TRIM(メンバー表!L40))</f>
        <v/>
      </c>
      <c r="O44" s="83" t="str">
        <f>DBCS(TRIM(メンバー表!M40))</f>
        <v/>
      </c>
      <c r="P44" s="83" t="str">
        <f>TRIM(メンバー表!N40)</f>
        <v/>
      </c>
      <c r="Q44" s="83" t="str">
        <f>TRIM(メンバー表!O40)</f>
        <v/>
      </c>
      <c r="R44" s="71">
        <f t="shared" si="21"/>
        <v>0</v>
      </c>
      <c r="S44" s="83" t="str">
        <f t="shared" si="22"/>
        <v/>
      </c>
      <c r="T44" s="83" t="str">
        <f t="shared" si="23"/>
        <v/>
      </c>
      <c r="U44" s="83" t="str">
        <f t="shared" si="24"/>
        <v/>
      </c>
      <c r="V44" s="83" t="str">
        <f t="shared" si="25"/>
        <v/>
      </c>
      <c r="W44" s="71" t="b">
        <f t="shared" si="26"/>
        <v>1</v>
      </c>
    </row>
    <row r="45" spans="2:23">
      <c r="B45" s="82" t="str">
        <f>DBCS(TRIM(メンバー表!L18))</f>
        <v/>
      </c>
      <c r="C45" s="82" t="str">
        <f>DBCS(TRIM(メンバー表!M18))</f>
        <v/>
      </c>
      <c r="D45" s="82" t="str">
        <f>TRIM(メンバー表!N18)</f>
        <v/>
      </c>
      <c r="E45" s="82" t="str">
        <f>TRIM(メンバー表!O18)</f>
        <v/>
      </c>
      <c r="F45" s="71">
        <f t="shared" si="17"/>
        <v>0</v>
      </c>
      <c r="G45" s="82" t="str">
        <f t="shared" si="18"/>
        <v/>
      </c>
      <c r="H45" s="82" t="str">
        <f t="shared" si="19"/>
        <v/>
      </c>
      <c r="I45" s="82" t="str">
        <f t="shared" si="15"/>
        <v/>
      </c>
      <c r="J45" s="82" t="str">
        <f t="shared" si="16"/>
        <v/>
      </c>
      <c r="K45" s="71" t="b">
        <f t="shared" si="20"/>
        <v>1</v>
      </c>
      <c r="N45" s="83" t="str">
        <f>DBCS(TRIM(メンバー表!L41))</f>
        <v/>
      </c>
      <c r="O45" s="83" t="str">
        <f>DBCS(TRIM(メンバー表!M41))</f>
        <v/>
      </c>
      <c r="P45" s="83" t="str">
        <f>TRIM(メンバー表!N41)</f>
        <v/>
      </c>
      <c r="Q45" s="83" t="str">
        <f>TRIM(メンバー表!O41)</f>
        <v/>
      </c>
      <c r="R45" s="71">
        <f t="shared" si="21"/>
        <v>0</v>
      </c>
      <c r="S45" s="83" t="str">
        <f t="shared" si="22"/>
        <v/>
      </c>
      <c r="T45" s="83" t="str">
        <f t="shared" si="23"/>
        <v/>
      </c>
      <c r="U45" s="83" t="str">
        <f t="shared" si="24"/>
        <v/>
      </c>
      <c r="V45" s="83" t="str">
        <f t="shared" si="25"/>
        <v/>
      </c>
      <c r="W45" s="71" t="b">
        <f t="shared" si="26"/>
        <v>1</v>
      </c>
    </row>
    <row r="46" spans="2:23">
      <c r="B46" s="82" t="str">
        <f>DBCS(TRIM(メンバー表!L19))</f>
        <v/>
      </c>
      <c r="C46" s="82" t="str">
        <f>DBCS(TRIM(メンバー表!M19))</f>
        <v/>
      </c>
      <c r="D46" s="82" t="str">
        <f>TRIM(メンバー表!N19)</f>
        <v/>
      </c>
      <c r="E46" s="82" t="str">
        <f>TRIM(メンバー表!O19)</f>
        <v/>
      </c>
      <c r="F46" s="71">
        <f t="shared" si="17"/>
        <v>0</v>
      </c>
      <c r="G46" s="82" t="str">
        <f t="shared" si="18"/>
        <v/>
      </c>
      <c r="H46" s="82" t="str">
        <f t="shared" si="19"/>
        <v/>
      </c>
      <c r="I46" s="82" t="str">
        <f t="shared" si="15"/>
        <v/>
      </c>
      <c r="J46" s="82" t="str">
        <f t="shared" si="16"/>
        <v/>
      </c>
      <c r="K46" s="71" t="b">
        <f t="shared" si="20"/>
        <v>1</v>
      </c>
      <c r="N46" s="83" t="str">
        <f>DBCS(TRIM(メンバー表!L42))</f>
        <v/>
      </c>
      <c r="O46" s="83" t="str">
        <f>DBCS(TRIM(メンバー表!M42))</f>
        <v/>
      </c>
      <c r="P46" s="83" t="str">
        <f>TRIM(メンバー表!N42)</f>
        <v/>
      </c>
      <c r="Q46" s="83" t="str">
        <f>TRIM(メンバー表!O42)</f>
        <v/>
      </c>
      <c r="R46" s="71">
        <f t="shared" si="21"/>
        <v>0</v>
      </c>
      <c r="S46" s="83" t="str">
        <f t="shared" si="22"/>
        <v/>
      </c>
      <c r="T46" s="83" t="str">
        <f t="shared" si="23"/>
        <v/>
      </c>
      <c r="U46" s="83" t="str">
        <f t="shared" si="24"/>
        <v/>
      </c>
      <c r="V46" s="83" t="str">
        <f t="shared" si="25"/>
        <v/>
      </c>
      <c r="W46" s="71" t="b">
        <f t="shared" si="26"/>
        <v>1</v>
      </c>
    </row>
    <row r="47" spans="2:23">
      <c r="B47" s="82" t="str">
        <f>DBCS(TRIM(メンバー表!L20))</f>
        <v/>
      </c>
      <c r="C47" s="82" t="str">
        <f>DBCS(TRIM(メンバー表!M20))</f>
        <v/>
      </c>
      <c r="D47" s="82" t="str">
        <f>TRIM(メンバー表!N20)</f>
        <v/>
      </c>
      <c r="E47" s="82" t="str">
        <f>TRIM(メンバー表!O20)</f>
        <v/>
      </c>
      <c r="F47" s="71">
        <f t="shared" si="17"/>
        <v>0</v>
      </c>
      <c r="G47" s="82" t="str">
        <f t="shared" si="18"/>
        <v/>
      </c>
      <c r="H47" s="82" t="str">
        <f t="shared" si="19"/>
        <v/>
      </c>
      <c r="I47" s="82" t="str">
        <f t="shared" si="15"/>
        <v/>
      </c>
      <c r="J47" s="82" t="str">
        <f t="shared" si="16"/>
        <v/>
      </c>
      <c r="K47" s="71" t="b">
        <f t="shared" si="20"/>
        <v>1</v>
      </c>
      <c r="N47" s="83" t="str">
        <f>DBCS(TRIM(メンバー表!L43))</f>
        <v/>
      </c>
      <c r="O47" s="83" t="str">
        <f>DBCS(TRIM(メンバー表!M43))</f>
        <v/>
      </c>
      <c r="P47" s="83" t="str">
        <f>TRIM(メンバー表!N43)</f>
        <v/>
      </c>
      <c r="Q47" s="83" t="str">
        <f>TRIM(メンバー表!O43)</f>
        <v/>
      </c>
      <c r="R47" s="71">
        <f t="shared" si="21"/>
        <v>0</v>
      </c>
      <c r="S47" s="83" t="str">
        <f t="shared" si="22"/>
        <v/>
      </c>
      <c r="T47" s="83" t="str">
        <f t="shared" si="23"/>
        <v/>
      </c>
      <c r="U47" s="83" t="str">
        <f t="shared" si="24"/>
        <v/>
      </c>
      <c r="V47" s="83" t="str">
        <f t="shared" si="25"/>
        <v/>
      </c>
      <c r="W47" s="71" t="b">
        <f t="shared" si="26"/>
        <v>1</v>
      </c>
    </row>
    <row r="48" spans="2:23">
      <c r="B48" s="82" t="str">
        <f>DBCS(TRIM(メンバー表!L21))</f>
        <v/>
      </c>
      <c r="C48" s="82" t="str">
        <f>DBCS(TRIM(メンバー表!M21))</f>
        <v/>
      </c>
      <c r="D48" s="82" t="str">
        <f>TRIM(メンバー表!N21)</f>
        <v/>
      </c>
      <c r="E48" s="82" t="str">
        <f>TRIM(メンバー表!O21)</f>
        <v/>
      </c>
      <c r="F48" s="71">
        <f t="shared" si="17"/>
        <v>0</v>
      </c>
      <c r="G48" s="82" t="str">
        <f t="shared" si="18"/>
        <v/>
      </c>
      <c r="H48" s="82" t="str">
        <f t="shared" si="19"/>
        <v/>
      </c>
      <c r="I48" s="82" t="str">
        <f t="shared" si="15"/>
        <v/>
      </c>
      <c r="J48" s="82" t="str">
        <f t="shared" si="16"/>
        <v/>
      </c>
      <c r="K48" s="71" t="b">
        <f t="shared" si="20"/>
        <v>1</v>
      </c>
      <c r="N48" s="83" t="str">
        <f>DBCS(TRIM(メンバー表!L44))</f>
        <v/>
      </c>
      <c r="O48" s="83" t="str">
        <f>DBCS(TRIM(メンバー表!M44))</f>
        <v/>
      </c>
      <c r="P48" s="83" t="str">
        <f>TRIM(メンバー表!N44)</f>
        <v/>
      </c>
      <c r="Q48" s="83" t="str">
        <f>TRIM(メンバー表!O44)</f>
        <v/>
      </c>
      <c r="R48" s="71">
        <f t="shared" si="21"/>
        <v>0</v>
      </c>
      <c r="S48" s="83" t="str">
        <f t="shared" si="22"/>
        <v/>
      </c>
      <c r="T48" s="83" t="str">
        <f t="shared" si="23"/>
        <v/>
      </c>
      <c r="U48" s="83" t="str">
        <f t="shared" si="24"/>
        <v/>
      </c>
      <c r="V48" s="83" t="str">
        <f t="shared" si="25"/>
        <v/>
      </c>
      <c r="W48" s="71" t="b">
        <f t="shared" si="26"/>
        <v>1</v>
      </c>
    </row>
    <row r="49" spans="2:23">
      <c r="B49" s="82" t="str">
        <f>DBCS(TRIM(メンバー表!L22))</f>
        <v/>
      </c>
      <c r="C49" s="82" t="str">
        <f>DBCS(TRIM(メンバー表!M22))</f>
        <v/>
      </c>
      <c r="D49" s="82" t="str">
        <f>TRIM(メンバー表!N22)</f>
        <v/>
      </c>
      <c r="E49" s="82" t="str">
        <f>TRIM(メンバー表!O22)</f>
        <v/>
      </c>
      <c r="F49" s="71">
        <f t="shared" si="17"/>
        <v>0</v>
      </c>
      <c r="G49" s="82" t="str">
        <f t="shared" si="18"/>
        <v/>
      </c>
      <c r="H49" s="82" t="str">
        <f t="shared" si="19"/>
        <v/>
      </c>
      <c r="I49" s="82" t="str">
        <f t="shared" si="15"/>
        <v/>
      </c>
      <c r="J49" s="82" t="str">
        <f t="shared" si="16"/>
        <v/>
      </c>
      <c r="K49" s="71" t="b">
        <f t="shared" si="20"/>
        <v>1</v>
      </c>
      <c r="N49" s="83" t="str">
        <f>DBCS(TRIM(メンバー表!L45))</f>
        <v/>
      </c>
      <c r="O49" s="83" t="str">
        <f>DBCS(TRIM(メンバー表!M45))</f>
        <v/>
      </c>
      <c r="P49" s="83" t="str">
        <f>TRIM(メンバー表!N45)</f>
        <v/>
      </c>
      <c r="Q49" s="83" t="str">
        <f>TRIM(メンバー表!O45)</f>
        <v/>
      </c>
      <c r="R49" s="71">
        <f t="shared" si="21"/>
        <v>0</v>
      </c>
      <c r="S49" s="83" t="str">
        <f t="shared" si="22"/>
        <v/>
      </c>
      <c r="T49" s="83" t="str">
        <f t="shared" si="23"/>
        <v/>
      </c>
      <c r="U49" s="83" t="str">
        <f t="shared" si="24"/>
        <v/>
      </c>
      <c r="V49" s="83" t="str">
        <f t="shared" si="25"/>
        <v/>
      </c>
      <c r="W49" s="71" t="b">
        <f t="shared" si="26"/>
        <v>1</v>
      </c>
    </row>
    <row r="50" spans="2:23">
      <c r="B50" s="82" t="str">
        <f>DBCS(TRIM(メンバー表!L23))</f>
        <v/>
      </c>
      <c r="C50" s="82" t="str">
        <f>DBCS(TRIM(メンバー表!M23))</f>
        <v/>
      </c>
      <c r="D50" s="82" t="str">
        <f>TRIM(メンバー表!N23)</f>
        <v/>
      </c>
      <c r="E50" s="82" t="str">
        <f>TRIM(メンバー表!O23)</f>
        <v/>
      </c>
      <c r="F50" s="71">
        <f t="shared" si="17"/>
        <v>0</v>
      </c>
      <c r="G50" s="82" t="str">
        <f t="shared" si="18"/>
        <v/>
      </c>
      <c r="H50" s="82" t="str">
        <f t="shared" si="19"/>
        <v/>
      </c>
      <c r="I50" s="82" t="str">
        <f t="shared" si="15"/>
        <v/>
      </c>
      <c r="J50" s="82" t="str">
        <f t="shared" si="16"/>
        <v/>
      </c>
      <c r="K50" s="71" t="b">
        <f t="shared" si="20"/>
        <v>1</v>
      </c>
      <c r="N50" s="83" t="str">
        <f>DBCS(TRIM(メンバー表!L46))</f>
        <v/>
      </c>
      <c r="O50" s="83" t="str">
        <f>DBCS(TRIM(メンバー表!M46))</f>
        <v/>
      </c>
      <c r="P50" s="83" t="str">
        <f>TRIM(メンバー表!N46)</f>
        <v/>
      </c>
      <c r="Q50" s="83" t="str">
        <f>TRIM(メンバー表!O46)</f>
        <v/>
      </c>
      <c r="R50" s="71">
        <f t="shared" si="21"/>
        <v>0</v>
      </c>
      <c r="S50" s="83" t="str">
        <f t="shared" si="22"/>
        <v/>
      </c>
      <c r="T50" s="83" t="str">
        <f t="shared" si="23"/>
        <v/>
      </c>
      <c r="U50" s="83" t="str">
        <f t="shared" si="24"/>
        <v/>
      </c>
      <c r="V50" s="83" t="str">
        <f t="shared" si="25"/>
        <v/>
      </c>
      <c r="W50" s="71" t="b">
        <f t="shared" si="26"/>
        <v>1</v>
      </c>
    </row>
    <row r="51" spans="2:23">
      <c r="B51" s="82" t="str">
        <f>DBCS(TRIM(メンバー表!L24))</f>
        <v/>
      </c>
      <c r="C51" s="82" t="str">
        <f>DBCS(TRIM(メンバー表!M24))</f>
        <v/>
      </c>
      <c r="D51" s="82" t="str">
        <f>TRIM(メンバー表!N24)</f>
        <v/>
      </c>
      <c r="E51" s="82" t="str">
        <f>TRIM(メンバー表!O24)</f>
        <v/>
      </c>
      <c r="F51" s="71">
        <f t="shared" si="17"/>
        <v>0</v>
      </c>
      <c r="G51" s="82" t="str">
        <f t="shared" si="18"/>
        <v/>
      </c>
      <c r="H51" s="82" t="str">
        <f t="shared" si="19"/>
        <v/>
      </c>
      <c r="I51" s="82" t="str">
        <f t="shared" si="15"/>
        <v/>
      </c>
      <c r="J51" s="82" t="str">
        <f t="shared" si="16"/>
        <v/>
      </c>
      <c r="K51" s="71" t="b">
        <f t="shared" si="20"/>
        <v>1</v>
      </c>
      <c r="N51" s="83" t="str">
        <f>DBCS(TRIM(メンバー表!L47))</f>
        <v/>
      </c>
      <c r="O51" s="83" t="str">
        <f>DBCS(TRIM(メンバー表!M47))</f>
        <v/>
      </c>
      <c r="P51" s="83" t="str">
        <f>TRIM(メンバー表!N47)</f>
        <v/>
      </c>
      <c r="Q51" s="83" t="str">
        <f>TRIM(メンバー表!O47)</f>
        <v/>
      </c>
      <c r="R51" s="71">
        <f t="shared" si="21"/>
        <v>0</v>
      </c>
      <c r="S51" s="83" t="str">
        <f t="shared" si="22"/>
        <v/>
      </c>
      <c r="T51" s="83" t="str">
        <f t="shared" si="23"/>
        <v/>
      </c>
      <c r="U51" s="83" t="str">
        <f t="shared" si="24"/>
        <v/>
      </c>
      <c r="V51" s="83" t="str">
        <f t="shared" si="25"/>
        <v/>
      </c>
      <c r="W51" s="71" t="b">
        <f t="shared" si="26"/>
        <v>1</v>
      </c>
    </row>
    <row r="52" spans="2:23">
      <c r="B52" s="82" t="str">
        <f>DBCS(TRIM(メンバー表!L25))</f>
        <v/>
      </c>
      <c r="C52" s="82" t="str">
        <f>DBCS(TRIM(メンバー表!M25))</f>
        <v/>
      </c>
      <c r="D52" s="82" t="str">
        <f>TRIM(メンバー表!N25)</f>
        <v/>
      </c>
      <c r="E52" s="82" t="str">
        <f>TRIM(メンバー表!O25)</f>
        <v/>
      </c>
      <c r="F52" s="71">
        <f t="shared" si="17"/>
        <v>0</v>
      </c>
      <c r="G52" s="82" t="str">
        <f t="shared" si="18"/>
        <v/>
      </c>
      <c r="H52" s="82" t="str">
        <f t="shared" si="19"/>
        <v/>
      </c>
      <c r="I52" s="82" t="str">
        <f t="shared" si="15"/>
        <v/>
      </c>
      <c r="J52" s="82" t="str">
        <f t="shared" si="16"/>
        <v/>
      </c>
      <c r="K52" s="71" t="b">
        <f t="shared" si="20"/>
        <v>1</v>
      </c>
      <c r="N52" s="83" t="str">
        <f>DBCS(TRIM(メンバー表!L48))</f>
        <v/>
      </c>
      <c r="O52" s="83" t="str">
        <f>DBCS(TRIM(メンバー表!M48))</f>
        <v/>
      </c>
      <c r="P52" s="83" t="str">
        <f>TRIM(メンバー表!N48)</f>
        <v/>
      </c>
      <c r="Q52" s="83" t="str">
        <f>TRIM(メンバー表!O48)</f>
        <v/>
      </c>
      <c r="R52" s="71">
        <f t="shared" si="21"/>
        <v>0</v>
      </c>
      <c r="S52" s="83" t="str">
        <f t="shared" si="22"/>
        <v/>
      </c>
      <c r="T52" s="83" t="str">
        <f t="shared" si="23"/>
        <v/>
      </c>
      <c r="U52" s="83" t="str">
        <f t="shared" si="24"/>
        <v/>
      </c>
      <c r="V52" s="83" t="str">
        <f t="shared" si="25"/>
        <v/>
      </c>
      <c r="W52" s="71" t="b">
        <f t="shared" si="26"/>
        <v>1</v>
      </c>
    </row>
    <row r="53" spans="2:23">
      <c r="B53" s="82" t="str">
        <f>DBCS(TRIM(メンバー表!L26))</f>
        <v/>
      </c>
      <c r="C53" s="82" t="str">
        <f>DBCS(TRIM(メンバー表!M26))</f>
        <v/>
      </c>
      <c r="D53" s="82" t="str">
        <f>TRIM(メンバー表!N26)</f>
        <v/>
      </c>
      <c r="E53" s="82" t="str">
        <f>TRIM(メンバー表!O26)</f>
        <v/>
      </c>
      <c r="F53" s="71">
        <f t="shared" si="17"/>
        <v>0</v>
      </c>
      <c r="G53" s="82" t="str">
        <f t="shared" si="18"/>
        <v/>
      </c>
      <c r="H53" s="82" t="str">
        <f t="shared" si="19"/>
        <v/>
      </c>
      <c r="I53" s="82" t="str">
        <f t="shared" si="15"/>
        <v/>
      </c>
      <c r="J53" s="82" t="str">
        <f t="shared" si="16"/>
        <v/>
      </c>
      <c r="K53" s="71" t="b">
        <f t="shared" si="20"/>
        <v>1</v>
      </c>
      <c r="N53" s="83" t="str">
        <f>DBCS(TRIM(メンバー表!L49))</f>
        <v/>
      </c>
      <c r="O53" s="83" t="str">
        <f>DBCS(TRIM(メンバー表!M49))</f>
        <v/>
      </c>
      <c r="P53" s="83" t="str">
        <f>TRIM(メンバー表!N49)</f>
        <v/>
      </c>
      <c r="Q53" s="83" t="str">
        <f>TRIM(メンバー表!O49)</f>
        <v/>
      </c>
      <c r="R53" s="71">
        <f t="shared" si="21"/>
        <v>0</v>
      </c>
      <c r="S53" s="83" t="str">
        <f t="shared" si="22"/>
        <v/>
      </c>
      <c r="T53" s="83" t="str">
        <f t="shared" si="23"/>
        <v/>
      </c>
      <c r="U53" s="83" t="str">
        <f t="shared" si="24"/>
        <v/>
      </c>
      <c r="V53" s="83" t="str">
        <f t="shared" si="25"/>
        <v/>
      </c>
      <c r="W53" s="71" t="b">
        <f t="shared" si="26"/>
        <v>1</v>
      </c>
    </row>
    <row r="54" spans="2:23">
      <c r="B54" s="82" t="str">
        <f>DBCS(TRIM(メンバー表!L27))</f>
        <v/>
      </c>
      <c r="C54" s="82" t="str">
        <f>DBCS(TRIM(メンバー表!M27))</f>
        <v/>
      </c>
      <c r="D54" s="82" t="str">
        <f>TRIM(メンバー表!N27)</f>
        <v/>
      </c>
      <c r="E54" s="82" t="str">
        <f>TRIM(メンバー表!O27)</f>
        <v/>
      </c>
      <c r="F54" s="71">
        <f t="shared" si="17"/>
        <v>0</v>
      </c>
      <c r="G54" s="82" t="str">
        <f t="shared" si="18"/>
        <v/>
      </c>
      <c r="H54" s="82" t="str">
        <f t="shared" si="19"/>
        <v/>
      </c>
      <c r="I54" s="82" t="str">
        <f t="shared" si="15"/>
        <v/>
      </c>
      <c r="J54" s="82" t="str">
        <f t="shared" si="16"/>
        <v/>
      </c>
      <c r="K54" s="71" t="b">
        <f t="shared" si="20"/>
        <v>1</v>
      </c>
      <c r="N54" s="83" t="str">
        <f>DBCS(TRIM(メンバー表!L50))</f>
        <v/>
      </c>
      <c r="O54" s="83" t="str">
        <f>DBCS(TRIM(メンバー表!M50))</f>
        <v/>
      </c>
      <c r="P54" s="83" t="str">
        <f>TRIM(メンバー表!N50)</f>
        <v/>
      </c>
      <c r="Q54" s="83" t="str">
        <f>TRIM(メンバー表!O50)</f>
        <v/>
      </c>
      <c r="R54" s="71">
        <f t="shared" si="21"/>
        <v>0</v>
      </c>
      <c r="S54" s="83" t="str">
        <f t="shared" si="22"/>
        <v/>
      </c>
      <c r="T54" s="83" t="str">
        <f t="shared" si="23"/>
        <v/>
      </c>
      <c r="U54" s="83" t="str">
        <f t="shared" si="24"/>
        <v/>
      </c>
      <c r="V54" s="83" t="str">
        <f t="shared" si="25"/>
        <v/>
      </c>
      <c r="W54" s="71" t="b">
        <f t="shared" si="26"/>
        <v>1</v>
      </c>
    </row>
  </sheetData>
  <sheetProtection sheet="1" objects="1" scenarios="1" selectLockedCells="1"/>
  <phoneticPr fontId="3"/>
  <dataValidations count="1">
    <dataValidation type="whole" imeMode="off" allowBlank="1" showInputMessage="1" showErrorMessage="1" sqref="A2" xr:uid="{00000000-0002-0000-0300-000000000000}">
      <formula1>0</formula1>
      <formula2>20</formula2>
    </dataValidation>
  </dataValidation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XFC39"/>
  <sheetViews>
    <sheetView showGridLines="0" showZeros="0" showOutlineSymbols="0" workbookViewId="0">
      <selection activeCell="K3" sqref="K3"/>
    </sheetView>
  </sheetViews>
  <sheetFormatPr defaultColWidth="0" defaultRowHeight="13.2" zeroHeight="1"/>
  <cols>
    <col min="1" max="1" width="5.6640625" customWidth="1"/>
    <col min="2" max="2" width="6.6640625" customWidth="1"/>
    <col min="3" max="3" width="12.6640625" customWidth="1"/>
    <col min="4" max="4" width="18.6640625" customWidth="1"/>
    <col min="5" max="6" width="7.21875" bestFit="1" customWidth="1"/>
    <col min="7" max="7" width="7.6640625" customWidth="1"/>
    <col min="8" max="8" width="11.109375" customWidth="1"/>
    <col min="9" max="9" width="10.21875" bestFit="1" customWidth="1"/>
    <col min="10" max="12" width="9" customWidth="1"/>
    <col min="13" max="13" width="12.33203125" customWidth="1"/>
    <col min="14" max="69" width="5.6640625" hidden="1"/>
    <col min="70" max="16380" width="2.6640625" hidden="1"/>
    <col min="16381" max="16381" width="2.33203125" hidden="1"/>
    <col min="16382" max="16382" width="3.88671875" hidden="1"/>
    <col min="16383" max="16383" width="3.6640625" hidden="1"/>
    <col min="16384" max="16384" width="1.21875" hidden="1"/>
  </cols>
  <sheetData>
    <row r="1" spans="1:26" ht="21">
      <c r="A1" s="236" t="str">
        <f>IF(ISERROR(R1),0,R1)</f>
        <v>令和0年度　伊勢崎市佐波郡中学校体育連盟　市総合体育大会</v>
      </c>
      <c r="B1" s="236"/>
      <c r="C1" s="236"/>
      <c r="D1" s="236"/>
      <c r="E1" s="236"/>
      <c r="F1" s="236"/>
      <c r="G1" s="236"/>
      <c r="H1" s="236"/>
      <c r="I1" s="236"/>
      <c r="P1" t="str">
        <f>data!C3</f>
        <v>総合体育大会</v>
      </c>
      <c r="Q1">
        <f>メンバー表!D4</f>
        <v>0</v>
      </c>
      <c r="R1" t="str">
        <f>CONCATENATE("令和",Q1,"年度　",INDEX($Q$3:$Q$6,MATCH(P1,$P$3:$P$6,0)))</f>
        <v>令和0年度　伊勢崎市佐波郡中学校体育連盟　市総合体育大会</v>
      </c>
    </row>
    <row r="2" spans="1:26" ht="23.25" customHeight="1" thickBot="1">
      <c r="A2">
        <f>IF(ISERROR(R2),0,R2)</f>
        <v>0</v>
      </c>
    </row>
    <row r="3" spans="1:26" ht="28.2">
      <c r="A3" s="237" t="str">
        <f>IF(ISERROR(R3),0,R3)</f>
        <v>バスケットボール大会参加申込書</v>
      </c>
      <c r="B3" s="237"/>
      <c r="C3" s="237"/>
      <c r="D3" s="237"/>
      <c r="E3" s="237"/>
      <c r="F3" s="237"/>
      <c r="G3" s="237"/>
      <c r="H3" s="237"/>
      <c r="I3" s="237"/>
      <c r="K3" s="62" t="s">
        <v>93</v>
      </c>
      <c r="P3" s="55" t="s">
        <v>39</v>
      </c>
      <c r="Q3" s="56" t="s">
        <v>86</v>
      </c>
      <c r="R3" t="str">
        <f>IF(MATCH(P1,$P$3:$P$6,0)=4,P7,P8)</f>
        <v>バスケットボール大会参加申込書</v>
      </c>
    </row>
    <row r="4" spans="1:26" ht="27" customHeight="1" thickBot="1">
      <c r="P4" s="57" t="s">
        <v>40</v>
      </c>
      <c r="Q4" s="58" t="s">
        <v>87</v>
      </c>
    </row>
    <row r="5" spans="1:26" ht="21" customHeight="1">
      <c r="A5" s="214" t="s">
        <v>18</v>
      </c>
      <c r="B5" s="214"/>
      <c r="C5" s="215" t="str">
        <f t="shared" ref="C5:E8" si="0">IF(ISERROR(T5),0,T5)</f>
        <v/>
      </c>
      <c r="D5" s="216">
        <f t="shared" si="0"/>
        <v>0</v>
      </c>
      <c r="E5" s="217">
        <f t="shared" si="0"/>
        <v>0</v>
      </c>
      <c r="F5" s="143" t="s">
        <v>92</v>
      </c>
      <c r="G5" s="218" t="str">
        <f>K3</f>
        <v>男子</v>
      </c>
      <c r="H5" s="219"/>
      <c r="I5" s="220"/>
      <c r="L5" s="207" t="s">
        <v>67</v>
      </c>
      <c r="P5" s="57" t="s">
        <v>41</v>
      </c>
      <c r="Q5" s="58" t="s">
        <v>88</v>
      </c>
      <c r="T5" t="str">
        <f>data!I4</f>
        <v/>
      </c>
    </row>
    <row r="6" spans="1:26" ht="21" customHeight="1">
      <c r="A6" s="214" t="s">
        <v>5</v>
      </c>
      <c r="B6" s="214"/>
      <c r="C6" s="215" t="str">
        <f t="shared" si="0"/>
        <v/>
      </c>
      <c r="D6" s="216">
        <f t="shared" si="0"/>
        <v>0</v>
      </c>
      <c r="E6" s="217">
        <f t="shared" si="0"/>
        <v>0</v>
      </c>
      <c r="F6" s="143" t="s">
        <v>6</v>
      </c>
      <c r="G6" s="221" t="str">
        <f t="shared" ref="G6:I8" si="1">IF(ISERROR(X6),0,X6)</f>
        <v/>
      </c>
      <c r="H6" s="221">
        <f t="shared" si="1"/>
        <v>0</v>
      </c>
      <c r="I6" s="221">
        <f t="shared" si="1"/>
        <v>0</v>
      </c>
      <c r="L6" s="208"/>
      <c r="P6" s="57" t="s">
        <v>70</v>
      </c>
      <c r="Q6" s="58" t="s">
        <v>89</v>
      </c>
      <c r="T6" t="str">
        <f>data!D4</f>
        <v/>
      </c>
      <c r="X6" t="str">
        <f>data!E4</f>
        <v/>
      </c>
    </row>
    <row r="7" spans="1:26" ht="21" customHeight="1">
      <c r="A7" s="214" t="s">
        <v>74</v>
      </c>
      <c r="B7" s="214"/>
      <c r="C7" s="221" t="str">
        <f t="shared" si="0"/>
        <v xml:space="preserve"> </v>
      </c>
      <c r="D7" s="221">
        <f t="shared" si="0"/>
        <v>0</v>
      </c>
      <c r="E7" s="222" t="s">
        <v>108</v>
      </c>
      <c r="F7" s="222"/>
      <c r="G7" s="223" t="str">
        <f t="shared" si="1"/>
        <v xml:space="preserve"> </v>
      </c>
      <c r="H7" s="224">
        <f t="shared" si="1"/>
        <v>0</v>
      </c>
      <c r="I7" s="142">
        <f>IF(ISERROR(Z7),0,Z7)</f>
        <v>0</v>
      </c>
      <c r="L7" s="208"/>
      <c r="P7" s="57" t="s">
        <v>90</v>
      </c>
      <c r="Q7" s="59"/>
      <c r="T7" t="str">
        <f>data!B5</f>
        <v xml:space="preserve"> </v>
      </c>
      <c r="X7" t="str">
        <f>INDEX(data!$B$7:$N$7,MATCH($K$3,$P$9:$P$10,0)*12-11)</f>
        <v xml:space="preserve"> </v>
      </c>
      <c r="Y7">
        <f>INDEX(data!$E$7:$Q$7,MATCH($K$3,$P$9:$P$10,0)*12-11)</f>
        <v>0</v>
      </c>
      <c r="Z7">
        <f>IF(OR(Y7=0,ISERROR(Y7)),0,CONCATENATE("( ",Y7," )"))</f>
        <v>0</v>
      </c>
    </row>
    <row r="8" spans="1:26" ht="21" customHeight="1">
      <c r="A8" s="214" t="s">
        <v>98</v>
      </c>
      <c r="B8" s="214"/>
      <c r="C8" s="229" t="str">
        <f>IF(ISERROR(T8),0,T8&amp;"  "&amp;V8)</f>
        <v xml:space="preserve">   0</v>
      </c>
      <c r="D8" s="229">
        <f t="shared" si="0"/>
        <v>0</v>
      </c>
      <c r="E8" s="222" t="s">
        <v>75</v>
      </c>
      <c r="F8" s="222"/>
      <c r="G8" s="223" t="str">
        <f t="shared" si="1"/>
        <v xml:space="preserve"> </v>
      </c>
      <c r="H8" s="224">
        <f t="shared" si="1"/>
        <v>0</v>
      </c>
      <c r="I8" s="142">
        <f>IF(ISERROR(Z8),0,Z8)</f>
        <v>0</v>
      </c>
      <c r="L8" s="208"/>
      <c r="P8" s="57" t="s">
        <v>91</v>
      </c>
      <c r="Q8" s="59"/>
      <c r="T8" t="str">
        <f>INDEX(data!$B$6:$N$6,MATCH($K$3,$P$9:$P$10,0)*12-11)</f>
        <v xml:space="preserve"> </v>
      </c>
      <c r="U8">
        <f>INDEX(data!$E$6:$Q$6,MATCH($K$3,$P$9:$P$10,0)*12-11)</f>
        <v>0</v>
      </c>
      <c r="V8">
        <f>IF(OR(U8=0,ISERROR(U8)),0,CONCATENATE("( ",U8," )"))</f>
        <v>0</v>
      </c>
      <c r="X8" t="str">
        <f>INDEX(data!$B$8:$N$8,MATCH($K$3,$P$9:$P$10,0)*12-11)</f>
        <v xml:space="preserve"> </v>
      </c>
      <c r="Y8">
        <f>INDEX(data!$E$8:$Q$8,MATCH($K$3,$P$9:$P$10,0)*12-11)</f>
        <v>0</v>
      </c>
      <c r="Z8">
        <f>IF(OR(Y8=0,ISERROR(Y8)),0,CONCATENATE("( ",Y8," )"))</f>
        <v>0</v>
      </c>
    </row>
    <row r="9" spans="1:26" ht="21" customHeight="1">
      <c r="A9" s="54"/>
      <c r="B9" s="54"/>
      <c r="C9" s="54"/>
      <c r="D9" s="54"/>
      <c r="E9" s="54"/>
      <c r="F9" s="54"/>
      <c r="G9" s="54"/>
      <c r="H9" s="54"/>
      <c r="I9" s="54"/>
      <c r="L9" s="208"/>
      <c r="P9" s="57" t="s">
        <v>93</v>
      </c>
      <c r="Q9" s="59"/>
    </row>
    <row r="10" spans="1:26" ht="21" customHeight="1" thickBot="1">
      <c r="A10" s="230" t="s">
        <v>82</v>
      </c>
      <c r="B10" s="232" t="s">
        <v>83</v>
      </c>
      <c r="C10" s="233"/>
      <c r="D10" s="222" t="s">
        <v>84</v>
      </c>
      <c r="E10" s="214" t="s">
        <v>76</v>
      </c>
      <c r="F10" s="214"/>
      <c r="G10" s="222" t="s">
        <v>0</v>
      </c>
      <c r="H10" s="225" t="s">
        <v>85</v>
      </c>
      <c r="I10" s="226"/>
      <c r="L10" s="208"/>
      <c r="P10" s="60" t="s">
        <v>94</v>
      </c>
      <c r="Q10" s="61"/>
    </row>
    <row r="11" spans="1:26" ht="21" customHeight="1">
      <c r="A11" s="231"/>
      <c r="B11" s="234"/>
      <c r="C11" s="235"/>
      <c r="D11" s="222"/>
      <c r="E11" s="143" t="s">
        <v>77</v>
      </c>
      <c r="F11" s="143" t="s">
        <v>78</v>
      </c>
      <c r="G11" s="222"/>
      <c r="H11" s="227"/>
      <c r="I11" s="228"/>
      <c r="L11" s="208"/>
    </row>
    <row r="12" spans="1:26" ht="21" customHeight="1">
      <c r="A12" s="143">
        <v>1</v>
      </c>
      <c r="B12" s="238" t="str">
        <f t="shared" ref="B12:B29" si="2">IF(ISERROR(S12),0,S12)</f>
        <v xml:space="preserve"> </v>
      </c>
      <c r="C12" s="239">
        <f t="shared" ref="C12:C29" si="3">IF(ISERROR(T12),0,T12)</f>
        <v>0</v>
      </c>
      <c r="D12" s="144" t="str">
        <f t="shared" ref="D12:D29" si="4">IF(ISERROR(U12),0,U12)</f>
        <v xml:space="preserve"> </v>
      </c>
      <c r="E12" s="143" t="str">
        <f>IFERROR($Z12,0)</f>
        <v/>
      </c>
      <c r="F12" s="143" t="str">
        <f>IFERROR($Z12,0)</f>
        <v/>
      </c>
      <c r="G12" s="143">
        <f t="shared" ref="G12:G29" si="5">IF(ISERROR(X12),0,X12)</f>
        <v>0</v>
      </c>
      <c r="H12" s="238">
        <f t="shared" ref="H12:H29" si="6">IF(ISERROR(Y12),0,Y12)</f>
        <v>0</v>
      </c>
      <c r="I12" s="239" t="str">
        <f t="shared" ref="I12:I29" si="7">IF(ISERROR(Z12),0,Z12)</f>
        <v/>
      </c>
      <c r="L12" s="208"/>
      <c r="R12">
        <v>1</v>
      </c>
      <c r="S12" t="str">
        <f>INDEX(data!$B$9:$N$26,$R12,MATCH($K$3,$P$9:$P$10,0)*12-11)</f>
        <v xml:space="preserve"> </v>
      </c>
      <c r="U12" t="str">
        <f>INDEX(data!$C$9:$O$26,$R12,MATCH($K$3,$P$9:$P$10,0)*12-11)</f>
        <v xml:space="preserve"> </v>
      </c>
      <c r="W12">
        <f>INDEX(data!$D$9:$P$26,$R12,MATCH($K$3,$P$9:$P$10,0)*12-11)</f>
        <v>0</v>
      </c>
      <c r="X12">
        <f>IF(W12=0,0,CONCATENATE(DBCS(W12),"年"))</f>
        <v>0</v>
      </c>
      <c r="Y12">
        <f>INDEX(data!$F$9:$R$26,$R12,MATCH($K$3,$P$9:$P$10,0)*12-11)</f>
        <v>0</v>
      </c>
      <c r="Z12" t="str">
        <f>INDEX(data!$A$9:$M$26,$R12,MATCH($K$3,$P$9:$P$10,0)*12-11)</f>
        <v/>
      </c>
    </row>
    <row r="13" spans="1:26" ht="21" customHeight="1">
      <c r="A13" s="143">
        <v>2</v>
      </c>
      <c r="B13" s="238" t="str">
        <f t="shared" si="2"/>
        <v xml:space="preserve"> </v>
      </c>
      <c r="C13" s="239">
        <f t="shared" si="3"/>
        <v>0</v>
      </c>
      <c r="D13" s="144" t="str">
        <f t="shared" si="4"/>
        <v xml:space="preserve"> </v>
      </c>
      <c r="E13" s="143" t="str">
        <f t="shared" ref="E13:F29" si="8">IFERROR($Z13,0)</f>
        <v/>
      </c>
      <c r="F13" s="143" t="str">
        <f t="shared" si="8"/>
        <v/>
      </c>
      <c r="G13" s="143">
        <f t="shared" si="5"/>
        <v>0</v>
      </c>
      <c r="H13" s="238">
        <f t="shared" si="6"/>
        <v>0</v>
      </c>
      <c r="I13" s="239" t="str">
        <f t="shared" si="7"/>
        <v/>
      </c>
      <c r="L13" s="208"/>
      <c r="R13">
        <v>2</v>
      </c>
      <c r="S13" t="str">
        <f>INDEX(data!$B$9:$N$26,$R13,MATCH($K$3,$P$9:$P$10,0)*12-11)</f>
        <v xml:space="preserve"> </v>
      </c>
      <c r="U13" t="str">
        <f>INDEX(data!$C$9:$O$26,$R13,MATCH($K$3,$P$9:$P$10,0)*12-11)</f>
        <v xml:space="preserve"> </v>
      </c>
      <c r="W13">
        <f>INDEX(data!$D$9:$P$26,$R13,MATCH($K$3,$P$9:$P$10,0)*12-11)</f>
        <v>0</v>
      </c>
      <c r="X13">
        <f t="shared" ref="X13:X29" si="9">IF(W13=0,0,CONCATENATE(DBCS(W13),"年"))</f>
        <v>0</v>
      </c>
      <c r="Y13">
        <f>INDEX(data!$F$9:$R$26,$R13,MATCH($K$3,$P$9:$P$10,0)*12-11)</f>
        <v>0</v>
      </c>
      <c r="Z13" t="str">
        <f>INDEX(data!$A$9:$M$26,$R13,MATCH($K$3,$P$9:$P$10,0)*12-11)</f>
        <v/>
      </c>
    </row>
    <row r="14" spans="1:26" ht="21" customHeight="1">
      <c r="A14" s="143">
        <v>3</v>
      </c>
      <c r="B14" s="238" t="str">
        <f t="shared" si="2"/>
        <v xml:space="preserve"> </v>
      </c>
      <c r="C14" s="239">
        <f t="shared" si="3"/>
        <v>0</v>
      </c>
      <c r="D14" s="144" t="str">
        <f t="shared" si="4"/>
        <v xml:space="preserve"> </v>
      </c>
      <c r="E14" s="143" t="str">
        <f t="shared" si="8"/>
        <v/>
      </c>
      <c r="F14" s="143" t="str">
        <f t="shared" si="8"/>
        <v/>
      </c>
      <c r="G14" s="143">
        <f t="shared" si="5"/>
        <v>0</v>
      </c>
      <c r="H14" s="238">
        <f t="shared" si="6"/>
        <v>0</v>
      </c>
      <c r="I14" s="239" t="str">
        <f t="shared" si="7"/>
        <v/>
      </c>
      <c r="L14" s="209"/>
      <c r="R14">
        <v>3</v>
      </c>
      <c r="S14" t="str">
        <f>INDEX(data!$B$9:$N$26,$R14,MATCH($K$3,$P$9:$P$10,0)*12-11)</f>
        <v xml:space="preserve"> </v>
      </c>
      <c r="U14" t="str">
        <f>INDEX(data!$C$9:$O$26,$R14,MATCH($K$3,$P$9:$P$10,0)*12-11)</f>
        <v xml:space="preserve"> </v>
      </c>
      <c r="W14">
        <f>INDEX(data!$D$9:$P$26,$R14,MATCH($K$3,$P$9:$P$10,0)*12-11)</f>
        <v>0</v>
      </c>
      <c r="X14">
        <f t="shared" si="9"/>
        <v>0</v>
      </c>
      <c r="Y14">
        <f>INDEX(data!$F$9:$R$26,$R14,MATCH($K$3,$P$9:$P$10,0)*12-11)</f>
        <v>0</v>
      </c>
      <c r="Z14" t="str">
        <f>INDEX(data!$A$9:$M$26,$R14,MATCH($K$3,$P$9:$P$10,0)*12-11)</f>
        <v/>
      </c>
    </row>
    <row r="15" spans="1:26" ht="21" customHeight="1">
      <c r="A15" s="143">
        <v>4</v>
      </c>
      <c r="B15" s="238" t="str">
        <f t="shared" si="2"/>
        <v xml:space="preserve"> </v>
      </c>
      <c r="C15" s="239">
        <f t="shared" si="3"/>
        <v>0</v>
      </c>
      <c r="D15" s="144" t="str">
        <f t="shared" si="4"/>
        <v xml:space="preserve"> </v>
      </c>
      <c r="E15" s="143" t="str">
        <f t="shared" si="8"/>
        <v/>
      </c>
      <c r="F15" s="143" t="str">
        <f t="shared" si="8"/>
        <v/>
      </c>
      <c r="G15" s="143">
        <f t="shared" si="5"/>
        <v>0</v>
      </c>
      <c r="H15" s="238">
        <f t="shared" si="6"/>
        <v>0</v>
      </c>
      <c r="I15" s="239" t="str">
        <f t="shared" si="7"/>
        <v/>
      </c>
      <c r="L15" s="209"/>
      <c r="R15">
        <v>4</v>
      </c>
      <c r="S15" t="str">
        <f>INDEX(data!$B$9:$N$26,$R15,MATCH($K$3,$P$9:$P$10,0)*12-11)</f>
        <v xml:space="preserve"> </v>
      </c>
      <c r="U15" t="str">
        <f>INDEX(data!$C$9:$O$26,$R15,MATCH($K$3,$P$9:$P$10,0)*12-11)</f>
        <v xml:space="preserve"> </v>
      </c>
      <c r="W15">
        <f>INDEX(data!$D$9:$P$26,$R15,MATCH($K$3,$P$9:$P$10,0)*12-11)</f>
        <v>0</v>
      </c>
      <c r="X15">
        <f t="shared" si="9"/>
        <v>0</v>
      </c>
      <c r="Y15">
        <f>INDEX(data!$F$9:$R$26,$R15,MATCH($K$3,$P$9:$P$10,0)*12-11)</f>
        <v>0</v>
      </c>
      <c r="Z15" t="str">
        <f>INDEX(data!$A$9:$M$26,$R15,MATCH($K$3,$P$9:$P$10,0)*12-11)</f>
        <v/>
      </c>
    </row>
    <row r="16" spans="1:26" ht="21" customHeight="1">
      <c r="A16" s="143">
        <v>5</v>
      </c>
      <c r="B16" s="238" t="str">
        <f t="shared" si="2"/>
        <v xml:space="preserve"> </v>
      </c>
      <c r="C16" s="239">
        <f t="shared" si="3"/>
        <v>0</v>
      </c>
      <c r="D16" s="144" t="str">
        <f t="shared" si="4"/>
        <v xml:space="preserve"> </v>
      </c>
      <c r="E16" s="143" t="str">
        <f t="shared" si="8"/>
        <v/>
      </c>
      <c r="F16" s="143" t="str">
        <f t="shared" si="8"/>
        <v/>
      </c>
      <c r="G16" s="143">
        <f t="shared" si="5"/>
        <v>0</v>
      </c>
      <c r="H16" s="238">
        <f t="shared" si="6"/>
        <v>0</v>
      </c>
      <c r="I16" s="239" t="str">
        <f t="shared" si="7"/>
        <v/>
      </c>
      <c r="L16" s="209"/>
      <c r="R16">
        <v>5</v>
      </c>
      <c r="S16" t="str">
        <f>INDEX(data!$B$9:$N$26,$R16,MATCH($K$3,$P$9:$P$10,0)*12-11)</f>
        <v xml:space="preserve"> </v>
      </c>
      <c r="U16" t="str">
        <f>INDEX(data!$C$9:$O$26,$R16,MATCH($K$3,$P$9:$P$10,0)*12-11)</f>
        <v xml:space="preserve"> </v>
      </c>
      <c r="W16">
        <f>INDEX(data!$D$9:$P$26,$R16,MATCH($K$3,$P$9:$P$10,0)*12-11)</f>
        <v>0</v>
      </c>
      <c r="X16">
        <f t="shared" si="9"/>
        <v>0</v>
      </c>
      <c r="Y16">
        <f>INDEX(data!$F$9:$R$26,$R16,MATCH($K$3,$P$9:$P$10,0)*12-11)</f>
        <v>0</v>
      </c>
      <c r="Z16" t="str">
        <f>INDEX(data!$A$9:$M$26,$R16,MATCH($K$3,$P$9:$P$10,0)*12-11)</f>
        <v/>
      </c>
    </row>
    <row r="17" spans="1:26" ht="21" customHeight="1">
      <c r="A17" s="143">
        <v>6</v>
      </c>
      <c r="B17" s="238" t="str">
        <f t="shared" si="2"/>
        <v xml:space="preserve"> </v>
      </c>
      <c r="C17" s="239">
        <f t="shared" si="3"/>
        <v>0</v>
      </c>
      <c r="D17" s="144" t="str">
        <f t="shared" si="4"/>
        <v xml:space="preserve"> </v>
      </c>
      <c r="E17" s="143" t="str">
        <f t="shared" si="8"/>
        <v/>
      </c>
      <c r="F17" s="143" t="str">
        <f t="shared" si="8"/>
        <v/>
      </c>
      <c r="G17" s="143">
        <f t="shared" si="5"/>
        <v>0</v>
      </c>
      <c r="H17" s="238">
        <f t="shared" si="6"/>
        <v>0</v>
      </c>
      <c r="I17" s="239" t="str">
        <f t="shared" si="7"/>
        <v/>
      </c>
      <c r="L17" s="209"/>
      <c r="R17">
        <v>6</v>
      </c>
      <c r="S17" t="str">
        <f>INDEX(data!$B$9:$N$26,$R17,MATCH($K$3,$P$9:$P$10,0)*12-11)</f>
        <v xml:space="preserve"> </v>
      </c>
      <c r="U17" t="str">
        <f>INDEX(data!$C$9:$O$26,$R17,MATCH($K$3,$P$9:$P$10,0)*12-11)</f>
        <v xml:space="preserve"> </v>
      </c>
      <c r="W17">
        <f>INDEX(data!$D$9:$P$26,$R17,MATCH($K$3,$P$9:$P$10,0)*12-11)</f>
        <v>0</v>
      </c>
      <c r="X17">
        <f t="shared" si="9"/>
        <v>0</v>
      </c>
      <c r="Y17">
        <f>INDEX(data!$F$9:$R$26,$R17,MATCH($K$3,$P$9:$P$10,0)*12-11)</f>
        <v>0</v>
      </c>
      <c r="Z17" t="str">
        <f>INDEX(data!$A$9:$M$26,$R17,MATCH($K$3,$P$9:$P$10,0)*12-11)</f>
        <v/>
      </c>
    </row>
    <row r="18" spans="1:26" ht="21" customHeight="1" thickBot="1">
      <c r="A18" s="143">
        <v>7</v>
      </c>
      <c r="B18" s="238" t="str">
        <f t="shared" si="2"/>
        <v xml:space="preserve"> </v>
      </c>
      <c r="C18" s="239">
        <f t="shared" si="3"/>
        <v>0</v>
      </c>
      <c r="D18" s="144" t="str">
        <f t="shared" si="4"/>
        <v xml:space="preserve"> </v>
      </c>
      <c r="E18" s="143" t="str">
        <f t="shared" si="8"/>
        <v/>
      </c>
      <c r="F18" s="143" t="str">
        <f t="shared" si="8"/>
        <v/>
      </c>
      <c r="G18" s="143">
        <f t="shared" si="5"/>
        <v>0</v>
      </c>
      <c r="H18" s="238">
        <f t="shared" si="6"/>
        <v>0</v>
      </c>
      <c r="I18" s="239" t="str">
        <f t="shared" si="7"/>
        <v/>
      </c>
      <c r="L18" s="210"/>
      <c r="R18">
        <v>7</v>
      </c>
      <c r="S18" t="str">
        <f>INDEX(data!$B$9:$N$26,$R18,MATCH($K$3,$P$9:$P$10,0)*12-11)</f>
        <v xml:space="preserve"> </v>
      </c>
      <c r="U18" t="str">
        <f>INDEX(data!$C$9:$O$26,$R18,MATCH($K$3,$P$9:$P$10,0)*12-11)</f>
        <v xml:space="preserve"> </v>
      </c>
      <c r="W18">
        <f>INDEX(data!$D$9:$P$26,$R18,MATCH($K$3,$P$9:$P$10,0)*12-11)</f>
        <v>0</v>
      </c>
      <c r="X18">
        <f t="shared" si="9"/>
        <v>0</v>
      </c>
      <c r="Y18">
        <f>INDEX(data!$F$9:$R$26,$R18,MATCH($K$3,$P$9:$P$10,0)*12-11)</f>
        <v>0</v>
      </c>
      <c r="Z18" t="str">
        <f>INDEX(data!$A$9:$M$26,$R18,MATCH($K$3,$P$9:$P$10,0)*12-11)</f>
        <v/>
      </c>
    </row>
    <row r="19" spans="1:26" ht="21" customHeight="1">
      <c r="A19" s="143">
        <v>8</v>
      </c>
      <c r="B19" s="238" t="str">
        <f t="shared" si="2"/>
        <v xml:space="preserve"> </v>
      </c>
      <c r="C19" s="239">
        <f t="shared" si="3"/>
        <v>0</v>
      </c>
      <c r="D19" s="144" t="str">
        <f t="shared" si="4"/>
        <v xml:space="preserve"> </v>
      </c>
      <c r="E19" s="143" t="str">
        <f t="shared" si="8"/>
        <v/>
      </c>
      <c r="F19" s="143" t="str">
        <f t="shared" si="8"/>
        <v/>
      </c>
      <c r="G19" s="143">
        <f t="shared" si="5"/>
        <v>0</v>
      </c>
      <c r="H19" s="238">
        <f t="shared" si="6"/>
        <v>0</v>
      </c>
      <c r="I19" s="239" t="str">
        <f t="shared" si="7"/>
        <v/>
      </c>
      <c r="L19" s="23"/>
      <c r="R19">
        <v>8</v>
      </c>
      <c r="S19" t="str">
        <f>INDEX(data!$B$9:$N$26,$R19,MATCH($K$3,$P$9:$P$10,0)*12-11)</f>
        <v xml:space="preserve"> </v>
      </c>
      <c r="U19" t="str">
        <f>INDEX(data!$C$9:$O$26,$R19,MATCH($K$3,$P$9:$P$10,0)*12-11)</f>
        <v xml:space="preserve"> </v>
      </c>
      <c r="W19">
        <f>INDEX(data!$D$9:$P$26,$R19,MATCH($K$3,$P$9:$P$10,0)*12-11)</f>
        <v>0</v>
      </c>
      <c r="X19">
        <f t="shared" si="9"/>
        <v>0</v>
      </c>
      <c r="Y19">
        <f>INDEX(data!$F$9:$R$26,$R19,MATCH($K$3,$P$9:$P$10,0)*12-11)</f>
        <v>0</v>
      </c>
      <c r="Z19" t="str">
        <f>INDEX(data!$A$9:$M$26,$R19,MATCH($K$3,$P$9:$P$10,0)*12-11)</f>
        <v/>
      </c>
    </row>
    <row r="20" spans="1:26" ht="21" customHeight="1" thickBot="1">
      <c r="A20" s="143">
        <v>9</v>
      </c>
      <c r="B20" s="238" t="str">
        <f t="shared" si="2"/>
        <v xml:space="preserve"> </v>
      </c>
      <c r="C20" s="239">
        <f t="shared" si="3"/>
        <v>0</v>
      </c>
      <c r="D20" s="144" t="str">
        <f t="shared" si="4"/>
        <v xml:space="preserve"> </v>
      </c>
      <c r="E20" s="143" t="str">
        <f t="shared" si="8"/>
        <v/>
      </c>
      <c r="F20" s="143" t="str">
        <f t="shared" si="8"/>
        <v/>
      </c>
      <c r="G20" s="143">
        <f t="shared" si="5"/>
        <v>0</v>
      </c>
      <c r="H20" s="238">
        <f t="shared" si="6"/>
        <v>0</v>
      </c>
      <c r="I20" s="239" t="str">
        <f t="shared" si="7"/>
        <v/>
      </c>
      <c r="L20" s="23"/>
      <c r="R20">
        <v>9</v>
      </c>
      <c r="S20" t="str">
        <f>INDEX(data!$B$9:$N$26,$R20,MATCH($K$3,$P$9:$P$10,0)*12-11)</f>
        <v xml:space="preserve"> </v>
      </c>
      <c r="U20" t="str">
        <f>INDEX(data!$C$9:$O$26,$R20,MATCH($K$3,$P$9:$P$10,0)*12-11)</f>
        <v xml:space="preserve"> </v>
      </c>
      <c r="W20">
        <f>INDEX(data!$D$9:$P$26,$R20,MATCH($K$3,$P$9:$P$10,0)*12-11)</f>
        <v>0</v>
      </c>
      <c r="X20">
        <f t="shared" si="9"/>
        <v>0</v>
      </c>
      <c r="Y20">
        <f>INDEX(data!$F$9:$R$26,$R20,MATCH($K$3,$P$9:$P$10,0)*12-11)</f>
        <v>0</v>
      </c>
      <c r="Z20" t="str">
        <f>INDEX(data!$A$9:$M$26,$R20,MATCH($K$3,$P$9:$P$10,0)*12-11)</f>
        <v/>
      </c>
    </row>
    <row r="21" spans="1:26" ht="21" customHeight="1">
      <c r="A21" s="143">
        <v>10</v>
      </c>
      <c r="B21" s="238" t="str">
        <f t="shared" si="2"/>
        <v xml:space="preserve"> </v>
      </c>
      <c r="C21" s="239">
        <f t="shared" si="3"/>
        <v>0</v>
      </c>
      <c r="D21" s="144" t="str">
        <f t="shared" si="4"/>
        <v xml:space="preserve"> </v>
      </c>
      <c r="E21" s="143" t="str">
        <f t="shared" si="8"/>
        <v/>
      </c>
      <c r="F21" s="143" t="str">
        <f t="shared" si="8"/>
        <v/>
      </c>
      <c r="G21" s="143">
        <f t="shared" si="5"/>
        <v>0</v>
      </c>
      <c r="H21" s="238">
        <f t="shared" si="6"/>
        <v>0</v>
      </c>
      <c r="I21" s="239" t="str">
        <f t="shared" si="7"/>
        <v/>
      </c>
      <c r="L21" s="211" t="s">
        <v>68</v>
      </c>
      <c r="R21">
        <v>10</v>
      </c>
      <c r="S21" t="str">
        <f>INDEX(data!$B$9:$N$26,$R21,MATCH($K$3,$P$9:$P$10,0)*12-11)</f>
        <v xml:space="preserve"> </v>
      </c>
      <c r="U21" t="str">
        <f>INDEX(data!$C$9:$O$26,$R21,MATCH($K$3,$P$9:$P$10,0)*12-11)</f>
        <v xml:space="preserve"> </v>
      </c>
      <c r="W21">
        <f>INDEX(data!$D$9:$P$26,$R21,MATCH($K$3,$P$9:$P$10,0)*12-11)</f>
        <v>0</v>
      </c>
      <c r="X21">
        <f t="shared" si="9"/>
        <v>0</v>
      </c>
      <c r="Y21">
        <f>INDEX(data!$F$9:$R$26,$R21,MATCH($K$3,$P$9:$P$10,0)*12-11)</f>
        <v>0</v>
      </c>
      <c r="Z21" t="str">
        <f>INDEX(data!$A$9:$M$26,$R21,MATCH($K$3,$P$9:$P$10,0)*12-11)</f>
        <v/>
      </c>
    </row>
    <row r="22" spans="1:26" ht="21" customHeight="1">
      <c r="A22" s="143">
        <v>11</v>
      </c>
      <c r="B22" s="238" t="str">
        <f t="shared" si="2"/>
        <v xml:space="preserve"> </v>
      </c>
      <c r="C22" s="239">
        <f t="shared" si="3"/>
        <v>0</v>
      </c>
      <c r="D22" s="144" t="str">
        <f t="shared" si="4"/>
        <v xml:space="preserve"> </v>
      </c>
      <c r="E22" s="143" t="str">
        <f t="shared" si="8"/>
        <v/>
      </c>
      <c r="F22" s="143" t="str">
        <f t="shared" si="8"/>
        <v/>
      </c>
      <c r="G22" s="143">
        <f t="shared" si="5"/>
        <v>0</v>
      </c>
      <c r="H22" s="238">
        <f t="shared" si="6"/>
        <v>0</v>
      </c>
      <c r="I22" s="239" t="str">
        <f t="shared" si="7"/>
        <v/>
      </c>
      <c r="L22" s="212"/>
      <c r="R22">
        <v>11</v>
      </c>
      <c r="S22" t="str">
        <f>INDEX(data!$B$9:$N$26,$R22,MATCH($K$3,$P$9:$P$10,0)*12-11)</f>
        <v xml:space="preserve"> </v>
      </c>
      <c r="U22" t="str">
        <f>INDEX(data!$C$9:$O$26,$R22,MATCH($K$3,$P$9:$P$10,0)*12-11)</f>
        <v xml:space="preserve"> </v>
      </c>
      <c r="W22">
        <f>INDEX(data!$D$9:$P$26,$R22,MATCH($K$3,$P$9:$P$10,0)*12-11)</f>
        <v>0</v>
      </c>
      <c r="X22">
        <f t="shared" si="9"/>
        <v>0</v>
      </c>
      <c r="Y22">
        <f>INDEX(data!$F$9:$R$26,$R22,MATCH($K$3,$P$9:$P$10,0)*12-11)</f>
        <v>0</v>
      </c>
      <c r="Z22" t="str">
        <f>INDEX(data!$A$9:$M$26,$R22,MATCH($K$3,$P$9:$P$10,0)*12-11)</f>
        <v/>
      </c>
    </row>
    <row r="23" spans="1:26" ht="21" customHeight="1">
      <c r="A23" s="143">
        <v>12</v>
      </c>
      <c r="B23" s="238" t="str">
        <f t="shared" si="2"/>
        <v xml:space="preserve"> </v>
      </c>
      <c r="C23" s="239">
        <f t="shared" si="3"/>
        <v>0</v>
      </c>
      <c r="D23" s="144" t="str">
        <f t="shared" si="4"/>
        <v xml:space="preserve"> </v>
      </c>
      <c r="E23" s="143" t="str">
        <f t="shared" si="8"/>
        <v/>
      </c>
      <c r="F23" s="143" t="str">
        <f t="shared" si="8"/>
        <v/>
      </c>
      <c r="G23" s="143">
        <f t="shared" si="5"/>
        <v>0</v>
      </c>
      <c r="H23" s="238">
        <f t="shared" si="6"/>
        <v>0</v>
      </c>
      <c r="I23" s="239" t="str">
        <f t="shared" si="7"/>
        <v/>
      </c>
      <c r="L23" s="212"/>
      <c r="R23">
        <v>12</v>
      </c>
      <c r="S23" t="str">
        <f>INDEX(data!$B$9:$N$26,$R23,MATCH($K$3,$P$9:$P$10,0)*12-11)</f>
        <v xml:space="preserve"> </v>
      </c>
      <c r="U23" t="str">
        <f>INDEX(data!$C$9:$O$26,$R23,MATCH($K$3,$P$9:$P$10,0)*12-11)</f>
        <v xml:space="preserve"> </v>
      </c>
      <c r="W23">
        <f>INDEX(data!$D$9:$P$26,$R23,MATCH($K$3,$P$9:$P$10,0)*12-11)</f>
        <v>0</v>
      </c>
      <c r="X23">
        <f t="shared" si="9"/>
        <v>0</v>
      </c>
      <c r="Y23">
        <f>INDEX(data!$F$9:$R$26,$R23,MATCH($K$3,$P$9:$P$10,0)*12-11)</f>
        <v>0</v>
      </c>
      <c r="Z23" t="str">
        <f>INDEX(data!$A$9:$M$26,$R23,MATCH($K$3,$P$9:$P$10,0)*12-11)</f>
        <v/>
      </c>
    </row>
    <row r="24" spans="1:26" ht="21" customHeight="1">
      <c r="A24" s="143">
        <v>13</v>
      </c>
      <c r="B24" s="238" t="str">
        <f t="shared" si="2"/>
        <v xml:space="preserve"> </v>
      </c>
      <c r="C24" s="239">
        <f t="shared" si="3"/>
        <v>0</v>
      </c>
      <c r="D24" s="144" t="str">
        <f t="shared" si="4"/>
        <v xml:space="preserve"> </v>
      </c>
      <c r="E24" s="143" t="str">
        <f t="shared" si="8"/>
        <v/>
      </c>
      <c r="F24" s="143" t="str">
        <f t="shared" si="8"/>
        <v/>
      </c>
      <c r="G24" s="143">
        <f t="shared" si="5"/>
        <v>0</v>
      </c>
      <c r="H24" s="238">
        <f t="shared" si="6"/>
        <v>0</v>
      </c>
      <c r="I24" s="239" t="str">
        <f t="shared" si="7"/>
        <v/>
      </c>
      <c r="L24" s="212"/>
      <c r="R24">
        <v>13</v>
      </c>
      <c r="S24" t="str">
        <f>INDEX(data!$B$9:$N$26,$R24,MATCH($K$3,$P$9:$P$10,0)*12-11)</f>
        <v xml:space="preserve"> </v>
      </c>
      <c r="U24" t="str">
        <f>INDEX(data!$C$9:$O$26,$R24,MATCH($K$3,$P$9:$P$10,0)*12-11)</f>
        <v xml:space="preserve"> </v>
      </c>
      <c r="W24">
        <f>INDEX(data!$D$9:$P$26,$R24,MATCH($K$3,$P$9:$P$10,0)*12-11)</f>
        <v>0</v>
      </c>
      <c r="X24">
        <f t="shared" si="9"/>
        <v>0</v>
      </c>
      <c r="Y24">
        <f>INDEX(data!$F$9:$R$26,$R24,MATCH($K$3,$P$9:$P$10,0)*12-11)</f>
        <v>0</v>
      </c>
      <c r="Z24" t="str">
        <f>INDEX(data!$A$9:$M$26,$R24,MATCH($K$3,$P$9:$P$10,0)*12-11)</f>
        <v/>
      </c>
    </row>
    <row r="25" spans="1:26" ht="21" customHeight="1">
      <c r="A25" s="143">
        <v>14</v>
      </c>
      <c r="B25" s="238" t="str">
        <f t="shared" si="2"/>
        <v xml:space="preserve"> </v>
      </c>
      <c r="C25" s="239">
        <f t="shared" si="3"/>
        <v>0</v>
      </c>
      <c r="D25" s="144" t="str">
        <f t="shared" si="4"/>
        <v xml:space="preserve"> </v>
      </c>
      <c r="E25" s="143" t="str">
        <f t="shared" si="8"/>
        <v/>
      </c>
      <c r="F25" s="143" t="str">
        <f t="shared" si="8"/>
        <v/>
      </c>
      <c r="G25" s="143">
        <f t="shared" si="5"/>
        <v>0</v>
      </c>
      <c r="H25" s="238">
        <f t="shared" si="6"/>
        <v>0</v>
      </c>
      <c r="I25" s="239" t="str">
        <f t="shared" si="7"/>
        <v/>
      </c>
      <c r="L25" s="212"/>
      <c r="R25">
        <v>14</v>
      </c>
      <c r="S25" t="str">
        <f>INDEX(data!$B$9:$N$26,$R25,MATCH($K$3,$P$9:$P$10,0)*12-11)</f>
        <v xml:space="preserve"> </v>
      </c>
      <c r="U25" t="str">
        <f>INDEX(data!$C$9:$O$26,$R25,MATCH($K$3,$P$9:$P$10,0)*12-11)</f>
        <v xml:space="preserve"> </v>
      </c>
      <c r="W25">
        <f>INDEX(data!$D$9:$P$26,$R25,MATCH($K$3,$P$9:$P$10,0)*12-11)</f>
        <v>0</v>
      </c>
      <c r="X25">
        <f t="shared" si="9"/>
        <v>0</v>
      </c>
      <c r="Y25">
        <f>INDEX(data!$F$9:$R$26,$R25,MATCH($K$3,$P$9:$P$10,0)*12-11)</f>
        <v>0</v>
      </c>
      <c r="Z25" t="str">
        <f>INDEX(data!$A$9:$M$26,$R25,MATCH($K$3,$P$9:$P$10,0)*12-11)</f>
        <v/>
      </c>
    </row>
    <row r="26" spans="1:26" ht="21" customHeight="1">
      <c r="A26" s="143">
        <v>15</v>
      </c>
      <c r="B26" s="238" t="str">
        <f t="shared" si="2"/>
        <v xml:space="preserve"> </v>
      </c>
      <c r="C26" s="239">
        <f t="shared" si="3"/>
        <v>0</v>
      </c>
      <c r="D26" s="144" t="str">
        <f t="shared" si="4"/>
        <v xml:space="preserve"> </v>
      </c>
      <c r="E26" s="143" t="str">
        <f t="shared" si="8"/>
        <v/>
      </c>
      <c r="F26" s="143" t="str">
        <f t="shared" si="8"/>
        <v/>
      </c>
      <c r="G26" s="143">
        <f t="shared" si="5"/>
        <v>0</v>
      </c>
      <c r="H26" s="238">
        <f t="shared" si="6"/>
        <v>0</v>
      </c>
      <c r="I26" s="239" t="str">
        <f t="shared" si="7"/>
        <v/>
      </c>
      <c r="L26" s="212"/>
      <c r="R26">
        <v>15</v>
      </c>
      <c r="S26" t="str">
        <f>INDEX(data!$B$9:$N$26,$R26,MATCH($K$3,$P$9:$P$10,0)*12-11)</f>
        <v xml:space="preserve"> </v>
      </c>
      <c r="U26" t="str">
        <f>INDEX(data!$C$9:$O$26,$R26,MATCH($K$3,$P$9:$P$10,0)*12-11)</f>
        <v xml:space="preserve"> </v>
      </c>
      <c r="W26">
        <f>INDEX(data!$D$9:$P$26,$R26,MATCH($K$3,$P$9:$P$10,0)*12-11)</f>
        <v>0</v>
      </c>
      <c r="X26">
        <f t="shared" si="9"/>
        <v>0</v>
      </c>
      <c r="Y26">
        <f>INDEX(data!$F$9:$R$26,$R26,MATCH($K$3,$P$9:$P$10,0)*12-11)</f>
        <v>0</v>
      </c>
      <c r="Z26" t="str">
        <f>INDEX(data!$A$9:$M$26,$R26,MATCH($K$3,$P$9:$P$10,0)*12-11)</f>
        <v/>
      </c>
    </row>
    <row r="27" spans="1:26" ht="21" customHeight="1">
      <c r="A27" s="143">
        <v>16</v>
      </c>
      <c r="B27" s="238" t="str">
        <f t="shared" si="2"/>
        <v xml:space="preserve"> </v>
      </c>
      <c r="C27" s="239">
        <f t="shared" si="3"/>
        <v>0</v>
      </c>
      <c r="D27" s="144" t="str">
        <f t="shared" si="4"/>
        <v xml:space="preserve"> </v>
      </c>
      <c r="E27" s="143" t="str">
        <f t="shared" si="8"/>
        <v/>
      </c>
      <c r="F27" s="143" t="str">
        <f t="shared" si="8"/>
        <v/>
      </c>
      <c r="G27" s="143">
        <f t="shared" si="5"/>
        <v>0</v>
      </c>
      <c r="H27" s="238">
        <f t="shared" si="6"/>
        <v>0</v>
      </c>
      <c r="I27" s="239" t="str">
        <f t="shared" si="7"/>
        <v/>
      </c>
      <c r="L27" s="212"/>
      <c r="R27">
        <v>16</v>
      </c>
      <c r="S27" t="str">
        <f>INDEX(data!$B$9:$N$26,$R27,MATCH($K$3,$P$9:$P$10,0)*12-11)</f>
        <v xml:space="preserve"> </v>
      </c>
      <c r="U27" t="str">
        <f>INDEX(data!$C$9:$O$26,$R27,MATCH($K$3,$P$9:$P$10,0)*12-11)</f>
        <v xml:space="preserve"> </v>
      </c>
      <c r="W27">
        <f>INDEX(data!$D$9:$P$26,$R27,MATCH($K$3,$P$9:$P$10,0)*12-11)</f>
        <v>0</v>
      </c>
      <c r="X27">
        <f t="shared" si="9"/>
        <v>0</v>
      </c>
      <c r="Y27">
        <f>INDEX(data!$F$9:$R$26,$R27,MATCH($K$3,$P$9:$P$10,0)*12-11)</f>
        <v>0</v>
      </c>
      <c r="Z27" t="str">
        <f>INDEX(data!$A$9:$M$26,$R27,MATCH($K$3,$P$9:$P$10,0)*12-11)</f>
        <v/>
      </c>
    </row>
    <row r="28" spans="1:26" ht="21" customHeight="1">
      <c r="A28" s="143">
        <v>17</v>
      </c>
      <c r="B28" s="238" t="str">
        <f t="shared" si="2"/>
        <v xml:space="preserve"> </v>
      </c>
      <c r="C28" s="239">
        <f t="shared" si="3"/>
        <v>0</v>
      </c>
      <c r="D28" s="144" t="str">
        <f t="shared" si="4"/>
        <v xml:space="preserve"> </v>
      </c>
      <c r="E28" s="143" t="str">
        <f t="shared" si="8"/>
        <v/>
      </c>
      <c r="F28" s="143" t="str">
        <f t="shared" si="8"/>
        <v/>
      </c>
      <c r="G28" s="143">
        <f t="shared" si="5"/>
        <v>0</v>
      </c>
      <c r="H28" s="238">
        <f t="shared" si="6"/>
        <v>0</v>
      </c>
      <c r="I28" s="239" t="str">
        <f t="shared" si="7"/>
        <v/>
      </c>
      <c r="L28" s="212"/>
      <c r="R28">
        <v>17</v>
      </c>
      <c r="S28" t="str">
        <f>INDEX(data!$B$9:$N$26,$R28,MATCH($K$3,$P$9:$P$10,0)*12-11)</f>
        <v xml:space="preserve"> </v>
      </c>
      <c r="U28" t="str">
        <f>INDEX(data!$C$9:$O$26,$R28,MATCH($K$3,$P$9:$P$10,0)*12-11)</f>
        <v xml:space="preserve"> </v>
      </c>
      <c r="W28">
        <f>INDEX(data!$D$9:$P$26,$R28,MATCH($K$3,$P$9:$P$10,0)*12-11)</f>
        <v>0</v>
      </c>
      <c r="X28">
        <f t="shared" si="9"/>
        <v>0</v>
      </c>
      <c r="Y28">
        <f>INDEX(data!$F$9:$R$26,$R28,MATCH($K$3,$P$9:$P$10,0)*12-11)</f>
        <v>0</v>
      </c>
      <c r="Z28" t="str">
        <f>INDEX(data!$A$9:$M$26,$R28,MATCH($K$3,$P$9:$P$10,0)*12-11)</f>
        <v/>
      </c>
    </row>
    <row r="29" spans="1:26" ht="21" customHeight="1">
      <c r="A29" s="143">
        <v>18</v>
      </c>
      <c r="B29" s="238" t="str">
        <f t="shared" si="2"/>
        <v xml:space="preserve"> </v>
      </c>
      <c r="C29" s="239">
        <f t="shared" si="3"/>
        <v>0</v>
      </c>
      <c r="D29" s="144" t="str">
        <f t="shared" si="4"/>
        <v xml:space="preserve"> </v>
      </c>
      <c r="E29" s="143" t="str">
        <f t="shared" si="8"/>
        <v/>
      </c>
      <c r="F29" s="143" t="str">
        <f t="shared" si="8"/>
        <v/>
      </c>
      <c r="G29" s="143">
        <f t="shared" si="5"/>
        <v>0</v>
      </c>
      <c r="H29" s="238">
        <f t="shared" si="6"/>
        <v>0</v>
      </c>
      <c r="I29" s="239" t="str">
        <f t="shared" si="7"/>
        <v/>
      </c>
      <c r="L29" s="212"/>
      <c r="R29">
        <v>18</v>
      </c>
      <c r="S29" t="str">
        <f>INDEX(data!$B$9:$N$26,$R29,MATCH($K$3,$P$9:$P$10,0)*12-11)</f>
        <v xml:space="preserve"> </v>
      </c>
      <c r="U29" t="str">
        <f>INDEX(data!$C$9:$O$26,$R29,MATCH($K$3,$P$9:$P$10,0)*12-11)</f>
        <v xml:space="preserve"> </v>
      </c>
      <c r="W29">
        <f>INDEX(data!$D$9:$P$26,$R29,MATCH($K$3,$P$9:$P$10,0)*12-11)</f>
        <v>0</v>
      </c>
      <c r="X29">
        <f t="shared" si="9"/>
        <v>0</v>
      </c>
      <c r="Y29">
        <f>INDEX(data!$F$9:$R$26,$R29,MATCH($K$3,$P$9:$P$10,0)*12-11)</f>
        <v>0</v>
      </c>
      <c r="Z29" t="str">
        <f>INDEX(data!$A$9:$M$26,$R29,MATCH($K$3,$P$9:$P$10,0)*12-11)</f>
        <v/>
      </c>
    </row>
    <row r="30" spans="1:26" ht="21" customHeight="1">
      <c r="A30" s="54"/>
      <c r="B30" s="54"/>
      <c r="C30" s="54"/>
      <c r="D30" s="54"/>
      <c r="E30" s="54"/>
      <c r="F30" s="54"/>
      <c r="G30" s="54"/>
      <c r="H30" s="54"/>
      <c r="I30" s="54"/>
      <c r="L30" s="212"/>
    </row>
    <row r="31" spans="1:26" ht="21" customHeight="1">
      <c r="A31" s="240" t="s">
        <v>79</v>
      </c>
      <c r="B31" s="240"/>
      <c r="C31" s="240"/>
      <c r="D31" s="240"/>
      <c r="E31" s="240"/>
      <c r="F31" s="240"/>
      <c r="G31" s="240"/>
      <c r="H31" s="240"/>
      <c r="I31" s="240"/>
      <c r="L31" s="212"/>
    </row>
    <row r="32" spans="1:26" ht="15" customHeight="1">
      <c r="A32" s="54"/>
      <c r="B32" s="54"/>
      <c r="C32" s="54"/>
      <c r="D32" s="54"/>
      <c r="E32" s="54"/>
      <c r="F32" s="54"/>
      <c r="G32" s="54"/>
      <c r="H32" s="54"/>
      <c r="I32" s="54"/>
      <c r="L32" s="212"/>
    </row>
    <row r="33" spans="1:22" ht="21" customHeight="1">
      <c r="A33" s="240" t="str">
        <f>IF(ISERROR(R33),0,R33)</f>
        <v>令和 元 年 　　 月 　　 日</v>
      </c>
      <c r="B33" s="240">
        <f t="shared" ref="B33:I33" si="10">IF(ISERROR(S33),0,S33)</f>
        <v>0</v>
      </c>
      <c r="C33" s="240">
        <f t="shared" si="10"/>
        <v>0</v>
      </c>
      <c r="D33" s="240">
        <f t="shared" si="10"/>
        <v>0</v>
      </c>
      <c r="E33" s="240">
        <f t="shared" si="10"/>
        <v>0</v>
      </c>
      <c r="F33" s="240">
        <f t="shared" si="10"/>
        <v>0</v>
      </c>
      <c r="G33" s="240">
        <f t="shared" si="10"/>
        <v>0</v>
      </c>
      <c r="H33" s="240">
        <f t="shared" si="10"/>
        <v>0</v>
      </c>
      <c r="I33" s="240">
        <f t="shared" si="10"/>
        <v>0</v>
      </c>
      <c r="L33" s="212"/>
      <c r="R33" t="str">
        <f>CONCATENATE("令和 ",IF(data!D5=0,"元",DBCS(data!D5))," 年 ",IF(data!E5=0,"　　",DBCS(data!E5))," 月 ",IF(data!F5=0,"　　",DBCS(data!F5))," 日")</f>
        <v>令和 元 年 　　 月 　　 日</v>
      </c>
    </row>
    <row r="34" spans="1:22" ht="15" customHeight="1" thickBot="1">
      <c r="A34" s="54"/>
      <c r="B34" s="54"/>
      <c r="C34" s="54"/>
      <c r="D34" s="54"/>
      <c r="E34" s="54"/>
      <c r="F34" s="54"/>
      <c r="G34" s="54"/>
      <c r="H34" s="54"/>
      <c r="I34" s="54"/>
      <c r="L34" s="213"/>
    </row>
    <row r="35" spans="1:22" ht="21" customHeight="1">
      <c r="A35" s="54"/>
      <c r="B35" s="54"/>
      <c r="C35" s="54"/>
      <c r="D35" s="54" t="s">
        <v>80</v>
      </c>
      <c r="E35" s="240" t="str">
        <f>IF(ISERROR(V35),0,V35)</f>
        <v/>
      </c>
      <c r="F35" s="240">
        <f>IF(ISERROR(W35),0,W35)</f>
        <v>0</v>
      </c>
      <c r="G35" s="240">
        <f>IF(ISERROR(X35),0,X35)</f>
        <v>0</v>
      </c>
      <c r="H35" s="240">
        <f>IF(ISERROR(Y35),0,Y35)</f>
        <v>0</v>
      </c>
      <c r="I35" s="240">
        <f>IF(ISERROR(Z35),0,Z35)</f>
        <v>0</v>
      </c>
      <c r="V35" t="str">
        <f>T5</f>
        <v/>
      </c>
    </row>
    <row r="36" spans="1:22" ht="15" customHeight="1">
      <c r="A36" s="54"/>
      <c r="B36" s="54"/>
      <c r="C36" s="54"/>
      <c r="D36" s="54"/>
      <c r="E36" s="54"/>
      <c r="F36" s="54"/>
      <c r="G36" s="54"/>
      <c r="H36" s="54"/>
      <c r="I36" s="54"/>
    </row>
    <row r="37" spans="1:22" ht="16.2">
      <c r="A37" s="54"/>
      <c r="B37" s="54"/>
      <c r="C37" s="54"/>
      <c r="D37" s="54" t="s">
        <v>81</v>
      </c>
      <c r="E37" s="241" t="str">
        <f>IF(ISERROR(V37),0,V37)</f>
        <v xml:space="preserve"> 　　　　印</v>
      </c>
      <c r="F37" s="240">
        <f>IF(ISERROR(W37),0,W37)</f>
        <v>0</v>
      </c>
      <c r="G37" s="240">
        <f>IF(ISERROR(X37),0,X37)</f>
        <v>0</v>
      </c>
      <c r="H37" s="240">
        <f>IF(ISERROR(Y37),0,Y37)</f>
        <v>0</v>
      </c>
      <c r="I37" s="240">
        <f>IF(ISERROR(Z37),0,Z37)</f>
        <v>0</v>
      </c>
      <c r="U37" t="str">
        <f>IF(T7=0,"　　　　　　",T7)</f>
        <v xml:space="preserve"> </v>
      </c>
      <c r="V37" t="str">
        <f>CONCATENATE(U37,"　　　　印")</f>
        <v xml:space="preserve"> 　　　　印</v>
      </c>
    </row>
    <row r="38" spans="1:22"/>
    <row r="39" spans="1:22"/>
  </sheetData>
  <sheetProtection sheet="1"/>
  <mergeCells count="64">
    <mergeCell ref="E35:I35"/>
    <mergeCell ref="E37:I37"/>
    <mergeCell ref="B29:C29"/>
    <mergeCell ref="H29:I29"/>
    <mergeCell ref="A31:I31"/>
    <mergeCell ref="A33:I33"/>
    <mergeCell ref="B28:C28"/>
    <mergeCell ref="H28:I28"/>
    <mergeCell ref="B24:C24"/>
    <mergeCell ref="H24:I24"/>
    <mergeCell ref="B25:C25"/>
    <mergeCell ref="H25:I25"/>
    <mergeCell ref="B26:C26"/>
    <mergeCell ref="H26:I26"/>
    <mergeCell ref="B22:C22"/>
    <mergeCell ref="H22:I22"/>
    <mergeCell ref="B23:C23"/>
    <mergeCell ref="H23:I23"/>
    <mergeCell ref="B27:C27"/>
    <mergeCell ref="H27:I27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D10:D11"/>
    <mergeCell ref="E10:F10"/>
    <mergeCell ref="G10:G11"/>
    <mergeCell ref="B12:C12"/>
    <mergeCell ref="H12:I12"/>
    <mergeCell ref="A1:I1"/>
    <mergeCell ref="A3:I3"/>
    <mergeCell ref="A6:B6"/>
    <mergeCell ref="C6:E6"/>
    <mergeCell ref="G6:I6"/>
    <mergeCell ref="L5:L18"/>
    <mergeCell ref="L21:L34"/>
    <mergeCell ref="A5:B5"/>
    <mergeCell ref="C5:E5"/>
    <mergeCell ref="G5:I5"/>
    <mergeCell ref="A7:B7"/>
    <mergeCell ref="C7:D7"/>
    <mergeCell ref="E7:F7"/>
    <mergeCell ref="G7:H7"/>
    <mergeCell ref="A8:B8"/>
    <mergeCell ref="H10:I11"/>
    <mergeCell ref="C8:D8"/>
    <mergeCell ref="E8:F8"/>
    <mergeCell ref="G8:H8"/>
    <mergeCell ref="A10:A11"/>
    <mergeCell ref="B10:C11"/>
  </mergeCells>
  <phoneticPr fontId="3"/>
  <dataValidations count="1">
    <dataValidation type="list" allowBlank="1" showInputMessage="1" showErrorMessage="1" sqref="K3" xr:uid="{00000000-0002-0000-0400-000000000000}">
      <formula1>$P$9:$P$10</formula1>
    </dataValidation>
  </dataValidations>
  <hyperlinks>
    <hyperlink ref="L5:L13" location="表紙!A1" display="表紙に戻る" xr:uid="{00000000-0004-0000-0400-000000000000}"/>
    <hyperlink ref="L21:L33" location="出力ページへ!A1" display="出力選択ページへ" xr:uid="{00000000-0004-0000-0400-000001000000}"/>
  </hyperlink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W42"/>
  <sheetViews>
    <sheetView showGridLines="0" showZeros="0" showOutlineSymbols="0" topLeftCell="A22" workbookViewId="0">
      <selection activeCell="G10" sqref="G10"/>
    </sheetView>
  </sheetViews>
  <sheetFormatPr defaultColWidth="0" defaultRowHeight="13.2" zeroHeight="1"/>
  <cols>
    <col min="1" max="1" width="9" customWidth="1"/>
    <col min="2" max="2" width="6.109375" customWidth="1"/>
    <col min="3" max="4" width="12.6640625" customWidth="1"/>
    <col min="5" max="6" width="5.21875" bestFit="1" customWidth="1"/>
    <col min="7" max="7" width="8.109375" customWidth="1"/>
    <col min="8" max="8" width="6.109375" customWidth="1"/>
    <col min="9" max="10" width="12.6640625" customWidth="1"/>
    <col min="11" max="12" width="5.21875" bestFit="1" customWidth="1"/>
    <col min="13" max="13" width="9" customWidth="1"/>
    <col min="14" max="14" width="10.33203125" style="24" customWidth="1"/>
    <col min="15" max="15" width="5.6640625" customWidth="1"/>
    <col min="16" max="16384" width="9" hidden="1"/>
  </cols>
  <sheetData>
    <row r="1" spans="2:23"/>
    <row r="2" spans="2:23" ht="28.5" customHeight="1">
      <c r="B2" s="3" t="s">
        <v>24</v>
      </c>
      <c r="E2" s="245" t="s">
        <v>97</v>
      </c>
      <c r="F2" s="246"/>
      <c r="G2" s="246"/>
      <c r="H2" s="246"/>
      <c r="I2" s="246"/>
      <c r="J2" s="246"/>
      <c r="K2" s="246"/>
      <c r="L2" s="246"/>
    </row>
    <row r="3" spans="2:23" ht="45" customHeight="1">
      <c r="E3" s="246"/>
      <c r="F3" s="246"/>
      <c r="G3" s="246"/>
      <c r="H3" s="246"/>
      <c r="I3" s="246"/>
      <c r="J3" s="246"/>
      <c r="K3" s="246"/>
      <c r="L3" s="246"/>
      <c r="N3" s="63" t="s">
        <v>93</v>
      </c>
      <c r="R3" t="s">
        <v>93</v>
      </c>
    </row>
    <row r="4" spans="2:23" ht="28.5" customHeight="1">
      <c r="B4" s="25" t="s">
        <v>18</v>
      </c>
      <c r="C4" s="247" t="str">
        <f>data!I4</f>
        <v/>
      </c>
      <c r="D4" s="247"/>
      <c r="E4" s="247"/>
      <c r="F4" s="247"/>
      <c r="G4" s="26"/>
      <c r="H4" s="25"/>
      <c r="I4" s="248" t="str">
        <f>N3</f>
        <v>男子</v>
      </c>
      <c r="J4" s="248"/>
      <c r="K4" s="248"/>
      <c r="L4" s="248"/>
      <c r="R4" t="s">
        <v>94</v>
      </c>
    </row>
    <row r="5" spans="2:23" ht="18" customHeight="1" thickBot="1">
      <c r="B5" s="25"/>
      <c r="C5" s="28"/>
      <c r="D5" s="28"/>
      <c r="E5" s="28"/>
      <c r="F5" s="28"/>
      <c r="G5" s="26"/>
      <c r="H5" s="25"/>
      <c r="I5" s="27"/>
      <c r="J5" s="27"/>
      <c r="K5" s="27"/>
      <c r="L5" s="27"/>
    </row>
    <row r="6" spans="2:23" ht="33" customHeight="1">
      <c r="B6" s="25"/>
      <c r="C6" s="250" t="s">
        <v>59</v>
      </c>
      <c r="D6" s="250"/>
      <c r="E6" s="250"/>
      <c r="F6" s="145"/>
      <c r="G6" s="145" t="s">
        <v>60</v>
      </c>
      <c r="H6" s="29"/>
      <c r="I6" s="250" t="s">
        <v>58</v>
      </c>
      <c r="J6" s="250"/>
      <c r="K6" s="250"/>
      <c r="L6" s="27"/>
      <c r="N6" s="207" t="s">
        <v>67</v>
      </c>
    </row>
    <row r="7" spans="2:23" ht="19.5" customHeight="1" thickBot="1">
      <c r="B7" s="30"/>
      <c r="H7" s="30"/>
      <c r="N7" s="208"/>
    </row>
    <row r="8" spans="2:23" ht="25.5" customHeight="1" thickBot="1">
      <c r="B8" s="31"/>
      <c r="C8" s="32" t="s">
        <v>22</v>
      </c>
      <c r="D8" s="33" t="s">
        <v>23</v>
      </c>
      <c r="E8" s="33" t="s">
        <v>13</v>
      </c>
      <c r="F8" s="34" t="s">
        <v>1</v>
      </c>
      <c r="H8" s="31"/>
      <c r="I8" s="32" t="s">
        <v>22</v>
      </c>
      <c r="J8" s="33" t="s">
        <v>23</v>
      </c>
      <c r="K8" s="33" t="s">
        <v>13</v>
      </c>
      <c r="L8" s="34" t="s">
        <v>1</v>
      </c>
      <c r="N8" s="208"/>
    </row>
    <row r="9" spans="2:23" ht="25.5" customHeight="1" thickTop="1">
      <c r="B9" s="35" t="s">
        <v>25</v>
      </c>
      <c r="C9" s="36" t="str">
        <f>data!I5</f>
        <v xml:space="preserve"> </v>
      </c>
      <c r="D9" s="37" t="str">
        <f>data!J5</f>
        <v xml:space="preserve"> </v>
      </c>
      <c r="E9" s="255"/>
      <c r="F9" s="256"/>
      <c r="H9" s="35" t="s">
        <v>25</v>
      </c>
      <c r="I9" s="124"/>
      <c r="J9" s="125"/>
      <c r="K9" s="257"/>
      <c r="L9" s="258"/>
      <c r="N9" s="208"/>
    </row>
    <row r="10" spans="2:23" ht="25.5" customHeight="1">
      <c r="B10" s="38" t="s">
        <v>26</v>
      </c>
      <c r="C10" s="39" t="str">
        <f>IF(ISERROR(S10),0,S10)</f>
        <v xml:space="preserve"> </v>
      </c>
      <c r="D10" s="40" t="str">
        <f t="shared" ref="D10:D30" si="0">IF(ISERROR(T10),0,T10)</f>
        <v xml:space="preserve"> </v>
      </c>
      <c r="E10" s="251" t="str">
        <f t="shared" ref="E10:E30" si="1">IF(ISERROR(U10),0,U10)</f>
        <v>教員</v>
      </c>
      <c r="F10" s="252"/>
      <c r="H10" s="38" t="s">
        <v>26</v>
      </c>
      <c r="I10" s="126"/>
      <c r="J10" s="127"/>
      <c r="K10" s="259"/>
      <c r="L10" s="260"/>
      <c r="N10" s="208"/>
      <c r="R10">
        <v>1</v>
      </c>
      <c r="S10" t="str">
        <f>INDEX(data!$I$6:$U$26,$R10,MATCH($N$3,$R$3:$R$4,0)*12-11)</f>
        <v xml:space="preserve"> </v>
      </c>
      <c r="T10" t="str">
        <f>INDEX(data!$J$6:$V$26,$R10,MATCH($N$3,$R$3:$R$4,0)*12-11)</f>
        <v xml:space="preserve"> </v>
      </c>
      <c r="U10" t="str">
        <f>INDEX(data!$K$6:$W$26,$R10,MATCH($N$3,$R$3:$R$4,0)*12-11)</f>
        <v>教員</v>
      </c>
    </row>
    <row r="11" spans="2:23" ht="25.5" customHeight="1">
      <c r="B11" s="38" t="s">
        <v>28</v>
      </c>
      <c r="C11" s="39">
        <f t="shared" ref="C11:C30" si="2">IF(ISERROR(S11),0,S11)</f>
        <v>0</v>
      </c>
      <c r="D11" s="40">
        <f t="shared" si="0"/>
        <v>0</v>
      </c>
      <c r="E11" s="251" t="str">
        <f t="shared" si="1"/>
        <v>教員</v>
      </c>
      <c r="F11" s="252"/>
      <c r="H11" s="38" t="s">
        <v>28</v>
      </c>
      <c r="I11" s="126"/>
      <c r="J11" s="127"/>
      <c r="K11" s="259"/>
      <c r="L11" s="260"/>
      <c r="N11" s="208"/>
      <c r="R11">
        <v>2</v>
      </c>
      <c r="S11">
        <f>INDEX(data!$I$6:$U$26,$R11,MATCH($N$3,$R$3:$R$4,0)*12-11)</f>
        <v>0</v>
      </c>
      <c r="T11">
        <f>INDEX(data!$J$6:$V$26,$R11,MATCH($N$3,$R$3:$R$4,0)*12-11)</f>
        <v>0</v>
      </c>
      <c r="U11" t="str">
        <f>INDEX(data!$K$6:$W$26,$R11,MATCH($N$3,$R$3:$R$4,0)*12-11)</f>
        <v>教員</v>
      </c>
    </row>
    <row r="12" spans="2:23" ht="25.5" customHeight="1" thickBot="1">
      <c r="B12" s="41" t="s">
        <v>27</v>
      </c>
      <c r="C12" s="42" t="str">
        <f t="shared" si="2"/>
        <v xml:space="preserve"> </v>
      </c>
      <c r="D12" s="43" t="str">
        <f t="shared" si="0"/>
        <v xml:space="preserve"> </v>
      </c>
      <c r="E12" s="253">
        <f t="shared" si="1"/>
        <v>0</v>
      </c>
      <c r="F12" s="254"/>
      <c r="H12" s="41" t="s">
        <v>27</v>
      </c>
      <c r="I12" s="128"/>
      <c r="J12" s="129"/>
      <c r="K12" s="261"/>
      <c r="L12" s="262"/>
      <c r="N12" s="208"/>
      <c r="R12">
        <v>3</v>
      </c>
      <c r="S12" t="str">
        <f>INDEX(data!$I$6:$U$26,$R12,MATCH($N$3,$R$3:$R$4,0)*12-11)</f>
        <v xml:space="preserve"> </v>
      </c>
      <c r="T12" t="str">
        <f>INDEX(data!$J$6:$V$26,$R12,MATCH($N$3,$R$3:$R$4,0)*12-11)</f>
        <v xml:space="preserve"> </v>
      </c>
      <c r="U12">
        <f>INDEX(data!$K$6:$W$26,$R12,MATCH($N$3,$R$3:$R$4,0)*12-11)</f>
        <v>0</v>
      </c>
    </row>
    <row r="13" spans="2:23" ht="25.5" customHeight="1" thickTop="1">
      <c r="B13" s="44" t="str">
        <f>IF(ISERROR(W13),0,W13)</f>
        <v/>
      </c>
      <c r="C13" s="45" t="str">
        <f t="shared" si="2"/>
        <v xml:space="preserve"> </v>
      </c>
      <c r="D13" s="46" t="str">
        <f t="shared" si="0"/>
        <v xml:space="preserve"> </v>
      </c>
      <c r="E13" s="46">
        <f t="shared" si="1"/>
        <v>0</v>
      </c>
      <c r="F13" s="47">
        <f t="shared" ref="F13:F30" si="3">IF(ISERROR(V13),0,V13)</f>
        <v>0</v>
      </c>
      <c r="H13" s="44"/>
      <c r="I13" s="130"/>
      <c r="J13" s="131"/>
      <c r="K13" s="131"/>
      <c r="L13" s="132"/>
      <c r="N13" s="208"/>
      <c r="R13">
        <v>4</v>
      </c>
      <c r="S13" t="str">
        <f>INDEX(data!$I$6:$U$26,$R13,MATCH($N$3,$R$3:$R$4,0)*12-11)</f>
        <v xml:space="preserve"> </v>
      </c>
      <c r="T13" t="str">
        <f>INDEX(data!$J$6:$V$26,$R13,MATCH($N$3,$R$3:$R$4,0)*12-11)</f>
        <v xml:space="preserve"> </v>
      </c>
      <c r="U13">
        <f>INDEX(data!$K$6:$W$26,$R13,MATCH($N$3,$R$3:$R$4,0)*12-11)</f>
        <v>0</v>
      </c>
      <c r="V13">
        <f>INDEX(data!$L$6:$X$26,$R13,MATCH($N$3,$R$3:$R$4,0)*12-11)</f>
        <v>0</v>
      </c>
      <c r="W13" t="str">
        <f>INDEX(data!$A$6:$M$26,$R13,MATCH($N$3,$R$3:$R$4,0)*12-11)</f>
        <v/>
      </c>
    </row>
    <row r="14" spans="2:23" ht="25.5" customHeight="1" thickBot="1">
      <c r="B14" s="48" t="str">
        <f t="shared" ref="B14:B30" si="4">IF(ISERROR(W14),0,W14)</f>
        <v/>
      </c>
      <c r="C14" s="39" t="str">
        <f t="shared" si="2"/>
        <v xml:space="preserve"> </v>
      </c>
      <c r="D14" s="40" t="str">
        <f t="shared" si="0"/>
        <v xml:space="preserve"> </v>
      </c>
      <c r="E14" s="40">
        <f t="shared" si="1"/>
        <v>0</v>
      </c>
      <c r="F14" s="49">
        <f t="shared" si="3"/>
        <v>0</v>
      </c>
      <c r="G14" s="249" t="s">
        <v>29</v>
      </c>
      <c r="H14" s="48"/>
      <c r="I14" s="126"/>
      <c r="J14" s="127"/>
      <c r="K14" s="127"/>
      <c r="L14" s="133"/>
      <c r="N14" s="242"/>
      <c r="R14">
        <v>5</v>
      </c>
      <c r="S14" t="str">
        <f>INDEX(data!$I$6:$U$26,$R14,MATCH($N$3,$R$3:$R$4,0)*12-11)</f>
        <v xml:space="preserve"> </v>
      </c>
      <c r="T14" t="str">
        <f>INDEX(data!$J$6:$V$26,$R14,MATCH($N$3,$R$3:$R$4,0)*12-11)</f>
        <v xml:space="preserve"> </v>
      </c>
      <c r="U14">
        <f>INDEX(data!$K$6:$W$26,$R14,MATCH($N$3,$R$3:$R$4,0)*12-11)</f>
        <v>0</v>
      </c>
      <c r="V14">
        <f>INDEX(data!$L$6:$X$26,$R14,MATCH($N$3,$R$3:$R$4,0)*12-11)</f>
        <v>0</v>
      </c>
      <c r="W14" t="str">
        <f>INDEX(data!$A$6:$M$26,$R14,MATCH($N$3,$R$3:$R$4,0)*12-11)</f>
        <v/>
      </c>
    </row>
    <row r="15" spans="2:23" ht="25.5" customHeight="1" thickBot="1">
      <c r="B15" s="48" t="str">
        <f t="shared" si="4"/>
        <v/>
      </c>
      <c r="C15" s="39" t="str">
        <f t="shared" si="2"/>
        <v xml:space="preserve"> </v>
      </c>
      <c r="D15" s="40" t="str">
        <f t="shared" si="0"/>
        <v xml:space="preserve"> </v>
      </c>
      <c r="E15" s="40">
        <f t="shared" si="1"/>
        <v>0</v>
      </c>
      <c r="F15" s="49">
        <f t="shared" si="3"/>
        <v>0</v>
      </c>
      <c r="G15" s="249"/>
      <c r="H15" s="48"/>
      <c r="I15" s="126"/>
      <c r="J15" s="127"/>
      <c r="K15" s="127"/>
      <c r="L15" s="133"/>
      <c r="R15">
        <v>6</v>
      </c>
      <c r="S15" t="str">
        <f>INDEX(data!$I$6:$U$26,$R15,MATCH($N$3,$R$3:$R$4,0)*12-11)</f>
        <v xml:space="preserve"> </v>
      </c>
      <c r="T15" t="str">
        <f>INDEX(data!$J$6:$V$26,$R15,MATCH($N$3,$R$3:$R$4,0)*12-11)</f>
        <v xml:space="preserve"> </v>
      </c>
      <c r="U15">
        <f>INDEX(data!$K$6:$W$26,$R15,MATCH($N$3,$R$3:$R$4,0)*12-11)</f>
        <v>0</v>
      </c>
      <c r="V15">
        <f>INDEX(data!$L$6:$X$26,$R15,MATCH($N$3,$R$3:$R$4,0)*12-11)</f>
        <v>0</v>
      </c>
      <c r="W15" t="str">
        <f>INDEX(data!$A$6:$M$26,$R15,MATCH($N$3,$R$3:$R$4,0)*12-11)</f>
        <v/>
      </c>
    </row>
    <row r="16" spans="2:23" ht="25.5" customHeight="1">
      <c r="B16" s="48" t="str">
        <f t="shared" si="4"/>
        <v/>
      </c>
      <c r="C16" s="39" t="str">
        <f t="shared" si="2"/>
        <v xml:space="preserve"> </v>
      </c>
      <c r="D16" s="40" t="str">
        <f t="shared" si="0"/>
        <v xml:space="preserve"> </v>
      </c>
      <c r="E16" s="40">
        <f t="shared" si="1"/>
        <v>0</v>
      </c>
      <c r="F16" s="49">
        <f t="shared" si="3"/>
        <v>0</v>
      </c>
      <c r="G16" s="249"/>
      <c r="H16" s="48"/>
      <c r="I16" s="126"/>
      <c r="J16" s="127"/>
      <c r="K16" s="127"/>
      <c r="L16" s="133"/>
      <c r="N16" s="211" t="s">
        <v>68</v>
      </c>
      <c r="R16">
        <v>7</v>
      </c>
      <c r="S16" t="str">
        <f>INDEX(data!$I$6:$U$26,$R16,MATCH($N$3,$R$3:$R$4,0)*12-11)</f>
        <v xml:space="preserve"> </v>
      </c>
      <c r="T16" t="str">
        <f>INDEX(data!$J$6:$V$26,$R16,MATCH($N$3,$R$3:$R$4,0)*12-11)</f>
        <v xml:space="preserve"> </v>
      </c>
      <c r="U16">
        <f>INDEX(data!$K$6:$W$26,$R16,MATCH($N$3,$R$3:$R$4,0)*12-11)</f>
        <v>0</v>
      </c>
      <c r="V16">
        <f>INDEX(data!$L$6:$X$26,$R16,MATCH($N$3,$R$3:$R$4,0)*12-11)</f>
        <v>0</v>
      </c>
      <c r="W16" t="str">
        <f>INDEX(data!$A$6:$M$26,$R16,MATCH($N$3,$R$3:$R$4,0)*12-11)</f>
        <v/>
      </c>
    </row>
    <row r="17" spans="2:23" ht="25.5" customHeight="1">
      <c r="B17" s="48" t="str">
        <f t="shared" si="4"/>
        <v/>
      </c>
      <c r="C17" s="39" t="str">
        <f t="shared" si="2"/>
        <v xml:space="preserve"> </v>
      </c>
      <c r="D17" s="40" t="str">
        <f t="shared" si="0"/>
        <v xml:space="preserve"> </v>
      </c>
      <c r="E17" s="40">
        <f t="shared" si="1"/>
        <v>0</v>
      </c>
      <c r="F17" s="49">
        <f t="shared" si="3"/>
        <v>0</v>
      </c>
      <c r="G17" s="249"/>
      <c r="H17" s="48"/>
      <c r="I17" s="126"/>
      <c r="J17" s="127"/>
      <c r="K17" s="127"/>
      <c r="L17" s="133"/>
      <c r="N17" s="243"/>
      <c r="R17">
        <v>8</v>
      </c>
      <c r="S17" t="str">
        <f>INDEX(data!$I$6:$U$26,$R17,MATCH($N$3,$R$3:$R$4,0)*12-11)</f>
        <v xml:space="preserve"> </v>
      </c>
      <c r="T17" t="str">
        <f>INDEX(data!$J$6:$V$26,$R17,MATCH($N$3,$R$3:$R$4,0)*12-11)</f>
        <v xml:space="preserve"> </v>
      </c>
      <c r="U17">
        <f>INDEX(data!$K$6:$W$26,$R17,MATCH($N$3,$R$3:$R$4,0)*12-11)</f>
        <v>0</v>
      </c>
      <c r="V17">
        <f>INDEX(data!$L$6:$X$26,$R17,MATCH($N$3,$R$3:$R$4,0)*12-11)</f>
        <v>0</v>
      </c>
      <c r="W17" t="str">
        <f>INDEX(data!$A$6:$M$26,$R17,MATCH($N$3,$R$3:$R$4,0)*12-11)</f>
        <v/>
      </c>
    </row>
    <row r="18" spans="2:23" ht="25.5" customHeight="1">
      <c r="B18" s="48" t="str">
        <f t="shared" si="4"/>
        <v/>
      </c>
      <c r="C18" s="39" t="str">
        <f t="shared" si="2"/>
        <v xml:space="preserve"> </v>
      </c>
      <c r="D18" s="40" t="str">
        <f t="shared" si="0"/>
        <v xml:space="preserve"> </v>
      </c>
      <c r="E18" s="40">
        <f t="shared" si="1"/>
        <v>0</v>
      </c>
      <c r="F18" s="49">
        <f t="shared" si="3"/>
        <v>0</v>
      </c>
      <c r="H18" s="48"/>
      <c r="I18" s="126"/>
      <c r="J18" s="127"/>
      <c r="K18" s="127"/>
      <c r="L18" s="133"/>
      <c r="N18" s="243"/>
      <c r="R18">
        <v>9</v>
      </c>
      <c r="S18" t="str">
        <f>INDEX(data!$I$6:$U$26,$R18,MATCH($N$3,$R$3:$R$4,0)*12-11)</f>
        <v xml:space="preserve"> </v>
      </c>
      <c r="T18" t="str">
        <f>INDEX(data!$J$6:$V$26,$R18,MATCH($N$3,$R$3:$R$4,0)*12-11)</f>
        <v xml:space="preserve"> </v>
      </c>
      <c r="U18">
        <f>INDEX(data!$K$6:$W$26,$R18,MATCH($N$3,$R$3:$R$4,0)*12-11)</f>
        <v>0</v>
      </c>
      <c r="V18">
        <f>INDEX(data!$L$6:$X$26,$R18,MATCH($N$3,$R$3:$R$4,0)*12-11)</f>
        <v>0</v>
      </c>
      <c r="W18" t="str">
        <f>INDEX(data!$A$6:$M$26,$R18,MATCH($N$3,$R$3:$R$4,0)*12-11)</f>
        <v/>
      </c>
    </row>
    <row r="19" spans="2:23" ht="25.5" customHeight="1">
      <c r="B19" s="48" t="str">
        <f t="shared" si="4"/>
        <v/>
      </c>
      <c r="C19" s="39" t="str">
        <f t="shared" si="2"/>
        <v xml:space="preserve"> </v>
      </c>
      <c r="D19" s="40" t="str">
        <f t="shared" si="0"/>
        <v xml:space="preserve"> </v>
      </c>
      <c r="E19" s="40">
        <f t="shared" si="1"/>
        <v>0</v>
      </c>
      <c r="F19" s="49">
        <f t="shared" si="3"/>
        <v>0</v>
      </c>
      <c r="H19" s="48"/>
      <c r="I19" s="126"/>
      <c r="J19" s="127"/>
      <c r="K19" s="127"/>
      <c r="L19" s="133"/>
      <c r="N19" s="243"/>
      <c r="R19">
        <v>10</v>
      </c>
      <c r="S19" t="str">
        <f>INDEX(data!$I$6:$U$26,$R19,MATCH($N$3,$R$3:$R$4,0)*12-11)</f>
        <v xml:space="preserve"> </v>
      </c>
      <c r="T19" t="str">
        <f>INDEX(data!$J$6:$V$26,$R19,MATCH($N$3,$R$3:$R$4,0)*12-11)</f>
        <v xml:space="preserve"> </v>
      </c>
      <c r="U19">
        <f>INDEX(data!$K$6:$W$26,$R19,MATCH($N$3,$R$3:$R$4,0)*12-11)</f>
        <v>0</v>
      </c>
      <c r="V19">
        <f>INDEX(data!$L$6:$X$26,$R19,MATCH($N$3,$R$3:$R$4,0)*12-11)</f>
        <v>0</v>
      </c>
      <c r="W19" t="str">
        <f>INDEX(data!$A$6:$M$26,$R19,MATCH($N$3,$R$3:$R$4,0)*12-11)</f>
        <v/>
      </c>
    </row>
    <row r="20" spans="2:23" ht="25.5" customHeight="1">
      <c r="B20" s="48" t="str">
        <f t="shared" si="4"/>
        <v/>
      </c>
      <c r="C20" s="39" t="str">
        <f t="shared" si="2"/>
        <v xml:space="preserve"> </v>
      </c>
      <c r="D20" s="40" t="str">
        <f t="shared" si="0"/>
        <v xml:space="preserve"> </v>
      </c>
      <c r="E20" s="40">
        <f t="shared" si="1"/>
        <v>0</v>
      </c>
      <c r="F20" s="49">
        <f t="shared" si="3"/>
        <v>0</v>
      </c>
      <c r="H20" s="48"/>
      <c r="I20" s="126"/>
      <c r="J20" s="127"/>
      <c r="K20" s="127"/>
      <c r="L20" s="133"/>
      <c r="N20" s="243"/>
      <c r="R20">
        <v>11</v>
      </c>
      <c r="S20" t="str">
        <f>INDEX(data!$I$6:$U$26,$R20,MATCH($N$3,$R$3:$R$4,0)*12-11)</f>
        <v xml:space="preserve"> </v>
      </c>
      <c r="T20" t="str">
        <f>INDEX(data!$J$6:$V$26,$R20,MATCH($N$3,$R$3:$R$4,0)*12-11)</f>
        <v xml:space="preserve"> </v>
      </c>
      <c r="U20">
        <f>INDEX(data!$K$6:$W$26,$R20,MATCH($N$3,$R$3:$R$4,0)*12-11)</f>
        <v>0</v>
      </c>
      <c r="V20">
        <f>INDEX(data!$L$6:$X$26,$R20,MATCH($N$3,$R$3:$R$4,0)*12-11)</f>
        <v>0</v>
      </c>
      <c r="W20" t="str">
        <f>INDEX(data!$A$6:$M$26,$R20,MATCH($N$3,$R$3:$R$4,0)*12-11)</f>
        <v/>
      </c>
    </row>
    <row r="21" spans="2:23" ht="25.5" customHeight="1">
      <c r="B21" s="48" t="str">
        <f t="shared" si="4"/>
        <v/>
      </c>
      <c r="C21" s="39" t="str">
        <f t="shared" si="2"/>
        <v xml:space="preserve"> </v>
      </c>
      <c r="D21" s="40" t="str">
        <f t="shared" si="0"/>
        <v xml:space="preserve"> </v>
      </c>
      <c r="E21" s="40">
        <f t="shared" si="1"/>
        <v>0</v>
      </c>
      <c r="F21" s="49">
        <f t="shared" si="3"/>
        <v>0</v>
      </c>
      <c r="H21" s="48"/>
      <c r="I21" s="126"/>
      <c r="J21" s="127"/>
      <c r="K21" s="127"/>
      <c r="L21" s="133"/>
      <c r="N21" s="243"/>
      <c r="R21">
        <v>12</v>
      </c>
      <c r="S21" t="str">
        <f>INDEX(data!$I$6:$U$26,$R21,MATCH($N$3,$R$3:$R$4,0)*12-11)</f>
        <v xml:space="preserve"> </v>
      </c>
      <c r="T21" t="str">
        <f>INDEX(data!$J$6:$V$26,$R21,MATCH($N$3,$R$3:$R$4,0)*12-11)</f>
        <v xml:space="preserve"> </v>
      </c>
      <c r="U21">
        <f>INDEX(data!$K$6:$W$26,$R21,MATCH($N$3,$R$3:$R$4,0)*12-11)</f>
        <v>0</v>
      </c>
      <c r="V21">
        <f>INDEX(data!$L$6:$X$26,$R21,MATCH($N$3,$R$3:$R$4,0)*12-11)</f>
        <v>0</v>
      </c>
      <c r="W21" t="str">
        <f>INDEX(data!$A$6:$M$26,$R21,MATCH($N$3,$R$3:$R$4,0)*12-11)</f>
        <v/>
      </c>
    </row>
    <row r="22" spans="2:23" ht="25.5" customHeight="1">
      <c r="B22" s="48" t="str">
        <f t="shared" si="4"/>
        <v/>
      </c>
      <c r="C22" s="39" t="str">
        <f t="shared" si="2"/>
        <v xml:space="preserve"> </v>
      </c>
      <c r="D22" s="40" t="str">
        <f t="shared" si="0"/>
        <v xml:space="preserve"> </v>
      </c>
      <c r="E22" s="40">
        <f t="shared" si="1"/>
        <v>0</v>
      </c>
      <c r="F22" s="49">
        <f t="shared" si="3"/>
        <v>0</v>
      </c>
      <c r="H22" s="48"/>
      <c r="I22" s="126"/>
      <c r="J22" s="127"/>
      <c r="K22" s="127"/>
      <c r="L22" s="133"/>
      <c r="N22" s="243"/>
      <c r="R22">
        <v>13</v>
      </c>
      <c r="S22" t="str">
        <f>INDEX(data!$I$6:$U$26,$R22,MATCH($N$3,$R$3:$R$4,0)*12-11)</f>
        <v xml:space="preserve"> </v>
      </c>
      <c r="T22" t="str">
        <f>INDEX(data!$J$6:$V$26,$R22,MATCH($N$3,$R$3:$R$4,0)*12-11)</f>
        <v xml:space="preserve"> </v>
      </c>
      <c r="U22">
        <f>INDEX(data!$K$6:$W$26,$R22,MATCH($N$3,$R$3:$R$4,0)*12-11)</f>
        <v>0</v>
      </c>
      <c r="V22">
        <f>INDEX(data!$L$6:$X$26,$R22,MATCH($N$3,$R$3:$R$4,0)*12-11)</f>
        <v>0</v>
      </c>
      <c r="W22" t="str">
        <f>INDEX(data!$A$6:$M$26,$R22,MATCH($N$3,$R$3:$R$4,0)*12-11)</f>
        <v/>
      </c>
    </row>
    <row r="23" spans="2:23" ht="25.5" customHeight="1">
      <c r="B23" s="48" t="str">
        <f t="shared" si="4"/>
        <v/>
      </c>
      <c r="C23" s="39" t="str">
        <f t="shared" si="2"/>
        <v xml:space="preserve"> </v>
      </c>
      <c r="D23" s="40" t="str">
        <f t="shared" si="0"/>
        <v xml:space="preserve"> </v>
      </c>
      <c r="E23" s="40">
        <f t="shared" si="1"/>
        <v>0</v>
      </c>
      <c r="F23" s="49">
        <f t="shared" si="3"/>
        <v>0</v>
      </c>
      <c r="H23" s="48"/>
      <c r="I23" s="126"/>
      <c r="J23" s="127"/>
      <c r="K23" s="127"/>
      <c r="L23" s="133"/>
      <c r="N23" s="243"/>
      <c r="R23">
        <v>14</v>
      </c>
      <c r="S23" t="str">
        <f>INDEX(data!$I$6:$U$26,$R23,MATCH($N$3,$R$3:$R$4,0)*12-11)</f>
        <v xml:space="preserve"> </v>
      </c>
      <c r="T23" t="str">
        <f>INDEX(data!$J$6:$V$26,$R23,MATCH($N$3,$R$3:$R$4,0)*12-11)</f>
        <v xml:space="preserve"> </v>
      </c>
      <c r="U23">
        <f>INDEX(data!$K$6:$W$26,$R23,MATCH($N$3,$R$3:$R$4,0)*12-11)</f>
        <v>0</v>
      </c>
      <c r="V23">
        <f>INDEX(data!$L$6:$X$26,$R23,MATCH($N$3,$R$3:$R$4,0)*12-11)</f>
        <v>0</v>
      </c>
      <c r="W23" t="str">
        <f>INDEX(data!$A$6:$M$26,$R23,MATCH($N$3,$R$3:$R$4,0)*12-11)</f>
        <v/>
      </c>
    </row>
    <row r="24" spans="2:23" ht="25.5" customHeight="1" thickBot="1">
      <c r="B24" s="48" t="str">
        <f t="shared" si="4"/>
        <v/>
      </c>
      <c r="C24" s="39" t="str">
        <f t="shared" si="2"/>
        <v xml:space="preserve"> </v>
      </c>
      <c r="D24" s="40" t="str">
        <f t="shared" si="0"/>
        <v xml:space="preserve"> </v>
      </c>
      <c r="E24" s="40">
        <f t="shared" si="1"/>
        <v>0</v>
      </c>
      <c r="F24" s="49">
        <f t="shared" si="3"/>
        <v>0</v>
      </c>
      <c r="H24" s="48"/>
      <c r="I24" s="126"/>
      <c r="J24" s="127"/>
      <c r="K24" s="127"/>
      <c r="L24" s="133"/>
      <c r="N24" s="244"/>
      <c r="R24">
        <v>15</v>
      </c>
      <c r="S24" t="str">
        <f>INDEX(data!$I$6:$U$26,$R24,MATCH($N$3,$R$3:$R$4,0)*12-11)</f>
        <v xml:space="preserve"> </v>
      </c>
      <c r="T24" t="str">
        <f>INDEX(data!$J$6:$V$26,$R24,MATCH($N$3,$R$3:$R$4,0)*12-11)</f>
        <v xml:space="preserve"> </v>
      </c>
      <c r="U24">
        <f>INDEX(data!$K$6:$W$26,$R24,MATCH($N$3,$R$3:$R$4,0)*12-11)</f>
        <v>0</v>
      </c>
      <c r="V24">
        <f>INDEX(data!$L$6:$X$26,$R24,MATCH($N$3,$R$3:$R$4,0)*12-11)</f>
        <v>0</v>
      </c>
      <c r="W24" t="str">
        <f>INDEX(data!$A$6:$M$26,$R24,MATCH($N$3,$R$3:$R$4,0)*12-11)</f>
        <v/>
      </c>
    </row>
    <row r="25" spans="2:23" ht="25.5" customHeight="1">
      <c r="B25" s="48" t="str">
        <f t="shared" si="4"/>
        <v/>
      </c>
      <c r="C25" s="39" t="str">
        <f t="shared" si="2"/>
        <v xml:space="preserve"> </v>
      </c>
      <c r="D25" s="40" t="str">
        <f t="shared" si="0"/>
        <v xml:space="preserve"> </v>
      </c>
      <c r="E25" s="40">
        <f t="shared" si="1"/>
        <v>0</v>
      </c>
      <c r="F25" s="49">
        <f t="shared" si="3"/>
        <v>0</v>
      </c>
      <c r="H25" s="48"/>
      <c r="I25" s="126"/>
      <c r="J25" s="127"/>
      <c r="K25" s="127"/>
      <c r="L25" s="133"/>
      <c r="R25">
        <v>16</v>
      </c>
      <c r="S25" t="str">
        <f>INDEX(data!$I$6:$U$26,$R25,MATCH($N$3,$R$3:$R$4,0)*12-11)</f>
        <v xml:space="preserve"> </v>
      </c>
      <c r="T25" t="str">
        <f>INDEX(data!$J$6:$V$26,$R25,MATCH($N$3,$R$3:$R$4,0)*12-11)</f>
        <v xml:space="preserve"> </v>
      </c>
      <c r="U25">
        <f>INDEX(data!$K$6:$W$26,$R25,MATCH($N$3,$R$3:$R$4,0)*12-11)</f>
        <v>0</v>
      </c>
      <c r="V25">
        <f>INDEX(data!$L$6:$X$26,$R25,MATCH($N$3,$R$3:$R$4,0)*12-11)</f>
        <v>0</v>
      </c>
      <c r="W25" t="str">
        <f>INDEX(data!$A$6:$M$26,$R25,MATCH($N$3,$R$3:$R$4,0)*12-11)</f>
        <v/>
      </c>
    </row>
    <row r="26" spans="2:23" ht="25.5" customHeight="1">
      <c r="B26" s="48" t="str">
        <f t="shared" si="4"/>
        <v/>
      </c>
      <c r="C26" s="39" t="str">
        <f t="shared" si="2"/>
        <v xml:space="preserve"> </v>
      </c>
      <c r="D26" s="40" t="str">
        <f t="shared" si="0"/>
        <v xml:space="preserve"> </v>
      </c>
      <c r="E26" s="40">
        <f t="shared" si="1"/>
        <v>0</v>
      </c>
      <c r="F26" s="49">
        <f t="shared" si="3"/>
        <v>0</v>
      </c>
      <c r="H26" s="48"/>
      <c r="I26" s="126"/>
      <c r="J26" s="127"/>
      <c r="K26" s="127"/>
      <c r="L26" s="133"/>
      <c r="R26">
        <v>17</v>
      </c>
      <c r="S26" t="str">
        <f>INDEX(data!$I$6:$U$26,$R26,MATCH($N$3,$R$3:$R$4,0)*12-11)</f>
        <v xml:space="preserve"> </v>
      </c>
      <c r="T26" t="str">
        <f>INDEX(data!$J$6:$V$26,$R26,MATCH($N$3,$R$3:$R$4,0)*12-11)</f>
        <v xml:space="preserve"> </v>
      </c>
      <c r="U26">
        <f>INDEX(data!$K$6:$W$26,$R26,MATCH($N$3,$R$3:$R$4,0)*12-11)</f>
        <v>0</v>
      </c>
      <c r="V26">
        <f>INDEX(data!$L$6:$X$26,$R26,MATCH($N$3,$R$3:$R$4,0)*12-11)</f>
        <v>0</v>
      </c>
      <c r="W26" t="str">
        <f>INDEX(data!$A$6:$M$26,$R26,MATCH($N$3,$R$3:$R$4,0)*12-11)</f>
        <v/>
      </c>
    </row>
    <row r="27" spans="2:23" ht="25.5" customHeight="1">
      <c r="B27" s="48" t="str">
        <f t="shared" si="4"/>
        <v/>
      </c>
      <c r="C27" s="39" t="str">
        <f t="shared" si="2"/>
        <v xml:space="preserve"> </v>
      </c>
      <c r="D27" s="40" t="str">
        <f t="shared" si="0"/>
        <v xml:space="preserve"> </v>
      </c>
      <c r="E27" s="40">
        <f t="shared" si="1"/>
        <v>0</v>
      </c>
      <c r="F27" s="49">
        <f t="shared" si="3"/>
        <v>0</v>
      </c>
      <c r="H27" s="48"/>
      <c r="I27" s="126"/>
      <c r="J27" s="127"/>
      <c r="K27" s="127"/>
      <c r="L27" s="133"/>
      <c r="R27">
        <v>18</v>
      </c>
      <c r="S27" t="str">
        <f>INDEX(data!$I$6:$U$26,$R27,MATCH($N$3,$R$3:$R$4,0)*12-11)</f>
        <v xml:space="preserve"> </v>
      </c>
      <c r="T27" t="str">
        <f>INDEX(data!$J$6:$V$26,$R27,MATCH($N$3,$R$3:$R$4,0)*12-11)</f>
        <v xml:space="preserve"> </v>
      </c>
      <c r="U27">
        <f>INDEX(data!$K$6:$W$26,$R27,MATCH($N$3,$R$3:$R$4,0)*12-11)</f>
        <v>0</v>
      </c>
      <c r="V27">
        <f>INDEX(data!$L$6:$X$26,$R27,MATCH($N$3,$R$3:$R$4,0)*12-11)</f>
        <v>0</v>
      </c>
      <c r="W27" t="str">
        <f>INDEX(data!$A$6:$M$26,$R27,MATCH($N$3,$R$3:$R$4,0)*12-11)</f>
        <v/>
      </c>
    </row>
    <row r="28" spans="2:23" ht="25.5" customHeight="1">
      <c r="B28" s="48" t="str">
        <f t="shared" si="4"/>
        <v/>
      </c>
      <c r="C28" s="39" t="str">
        <f t="shared" si="2"/>
        <v xml:space="preserve"> </v>
      </c>
      <c r="D28" s="40" t="str">
        <f t="shared" si="0"/>
        <v xml:space="preserve"> </v>
      </c>
      <c r="E28" s="40">
        <f t="shared" si="1"/>
        <v>0</v>
      </c>
      <c r="F28" s="49">
        <f t="shared" si="3"/>
        <v>0</v>
      </c>
      <c r="H28" s="48"/>
      <c r="I28" s="126"/>
      <c r="J28" s="127"/>
      <c r="K28" s="127"/>
      <c r="L28" s="133"/>
      <c r="R28">
        <v>19</v>
      </c>
      <c r="S28" t="str">
        <f>INDEX(data!$I$6:$U$26,$R28,MATCH($N$3,$R$3:$R$4,0)*12-11)</f>
        <v xml:space="preserve"> </v>
      </c>
      <c r="T28" t="str">
        <f>INDEX(data!$J$6:$V$26,$R28,MATCH($N$3,$R$3:$R$4,0)*12-11)</f>
        <v xml:space="preserve"> </v>
      </c>
      <c r="U28">
        <f>INDEX(data!$K$6:$W$26,$R28,MATCH($N$3,$R$3:$R$4,0)*12-11)</f>
        <v>0</v>
      </c>
      <c r="V28">
        <f>INDEX(data!$L$6:$X$26,$R28,MATCH($N$3,$R$3:$R$4,0)*12-11)</f>
        <v>0</v>
      </c>
      <c r="W28" t="str">
        <f>INDEX(data!$A$6:$M$26,$R28,MATCH($N$3,$R$3:$R$4,0)*12-11)</f>
        <v/>
      </c>
    </row>
    <row r="29" spans="2:23" ht="25.5" customHeight="1">
      <c r="B29" s="48" t="str">
        <f t="shared" si="4"/>
        <v/>
      </c>
      <c r="C29" s="39" t="str">
        <f t="shared" si="2"/>
        <v xml:space="preserve"> </v>
      </c>
      <c r="D29" s="40" t="str">
        <f t="shared" si="0"/>
        <v xml:space="preserve"> </v>
      </c>
      <c r="E29" s="40">
        <f t="shared" si="1"/>
        <v>0</v>
      </c>
      <c r="F29" s="49">
        <f t="shared" si="3"/>
        <v>0</v>
      </c>
      <c r="H29" s="48"/>
      <c r="I29" s="126"/>
      <c r="J29" s="127"/>
      <c r="K29" s="127"/>
      <c r="L29" s="133"/>
      <c r="R29">
        <v>20</v>
      </c>
      <c r="S29" t="str">
        <f>INDEX(data!$I$6:$U$26,$R29,MATCH($N$3,$R$3:$R$4,0)*12-11)</f>
        <v xml:space="preserve"> </v>
      </c>
      <c r="T29" t="str">
        <f>INDEX(data!$J$6:$V$26,$R29,MATCH($N$3,$R$3:$R$4,0)*12-11)</f>
        <v xml:space="preserve"> </v>
      </c>
      <c r="U29">
        <f>INDEX(data!$K$6:$W$26,$R29,MATCH($N$3,$R$3:$R$4,0)*12-11)</f>
        <v>0</v>
      </c>
      <c r="V29">
        <f>INDEX(data!$L$6:$X$26,$R29,MATCH($N$3,$R$3:$R$4,0)*12-11)</f>
        <v>0</v>
      </c>
      <c r="W29" t="str">
        <f>INDEX(data!$A$6:$M$26,$R29,MATCH($N$3,$R$3:$R$4,0)*12-11)</f>
        <v/>
      </c>
    </row>
    <row r="30" spans="2:23" ht="25.5" customHeight="1" thickBot="1">
      <c r="B30" s="50" t="str">
        <f t="shared" si="4"/>
        <v/>
      </c>
      <c r="C30" s="51" t="str">
        <f t="shared" si="2"/>
        <v xml:space="preserve"> </v>
      </c>
      <c r="D30" s="52" t="str">
        <f t="shared" si="0"/>
        <v xml:space="preserve"> </v>
      </c>
      <c r="E30" s="52">
        <f t="shared" si="1"/>
        <v>0</v>
      </c>
      <c r="F30" s="53">
        <f t="shared" si="3"/>
        <v>0</v>
      </c>
      <c r="H30" s="50"/>
      <c r="I30" s="134"/>
      <c r="J30" s="135"/>
      <c r="K30" s="135"/>
      <c r="L30" s="136"/>
      <c r="R30">
        <v>21</v>
      </c>
      <c r="S30" t="str">
        <f>INDEX(data!$I$6:$U$26,$R30,MATCH($N$3,$R$3:$R$4,0)*12-11)</f>
        <v xml:space="preserve"> </v>
      </c>
      <c r="T30" t="str">
        <f>INDEX(data!$J$6:$V$26,$R30,MATCH($N$3,$R$3:$R$4,0)*12-11)</f>
        <v xml:space="preserve"> </v>
      </c>
      <c r="U30">
        <f>INDEX(data!$K$6:$W$26,$R30,MATCH($N$3,$R$3:$R$4,0)*12-11)</f>
        <v>0</v>
      </c>
      <c r="V30">
        <f>INDEX(data!$L$6:$X$26,$R30,MATCH($N$3,$R$3:$R$4,0)*12-11)</f>
        <v>0</v>
      </c>
      <c r="W30" t="str">
        <f>INDEX(data!$A$6:$M$26,$R30,MATCH($N$3,$R$3:$R$4,0)*12-11)</f>
        <v/>
      </c>
    </row>
    <row r="31" spans="2:23"/>
    <row r="35" ht="38.25" hidden="1" customHeight="1"/>
    <row r="36" ht="38.25" hidden="1" customHeight="1"/>
    <row r="37" ht="38.25" hidden="1" customHeight="1"/>
    <row r="38" ht="38.25" hidden="1" customHeight="1"/>
    <row r="39" ht="38.25" hidden="1" customHeight="1"/>
    <row r="40" ht="38.25" hidden="1" customHeight="1"/>
    <row r="41" ht="38.25" hidden="1" customHeight="1"/>
    <row r="42" ht="38.25" hidden="1" customHeight="1"/>
  </sheetData>
  <sheetProtection sheet="1" objects="1" scenarios="1"/>
  <mergeCells count="16">
    <mergeCell ref="N6:N14"/>
    <mergeCell ref="N16:N24"/>
    <mergeCell ref="E2:L3"/>
    <mergeCell ref="C4:F4"/>
    <mergeCell ref="I4:L4"/>
    <mergeCell ref="G14:G17"/>
    <mergeCell ref="C6:E6"/>
    <mergeCell ref="I6:K6"/>
    <mergeCell ref="E10:F10"/>
    <mergeCell ref="E11:F11"/>
    <mergeCell ref="E12:F12"/>
    <mergeCell ref="E9:F9"/>
    <mergeCell ref="K9:L9"/>
    <mergeCell ref="K10:L10"/>
    <mergeCell ref="K11:L11"/>
    <mergeCell ref="K12:L12"/>
  </mergeCells>
  <phoneticPr fontId="3"/>
  <dataValidations count="1">
    <dataValidation type="list" allowBlank="1" showInputMessage="1" showErrorMessage="1" sqref="N3" xr:uid="{00000000-0002-0000-0500-000000000000}">
      <formula1>$R$3:$R$4</formula1>
    </dataValidation>
  </dataValidations>
  <hyperlinks>
    <hyperlink ref="N6:N14" location="表紙!A1" display="表紙に戻る" xr:uid="{00000000-0004-0000-0500-000000000000}"/>
    <hyperlink ref="N16:N24" location="出力ページへ!A1" display="出力選択ページへ" xr:uid="{00000000-0004-0000-0500-000001000000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V52"/>
  <sheetViews>
    <sheetView showGridLines="0" showZeros="0" showOutlineSymbols="0" workbookViewId="0">
      <selection activeCell="F20" sqref="F20"/>
    </sheetView>
  </sheetViews>
  <sheetFormatPr defaultColWidth="0" defaultRowHeight="13.2" zeroHeight="1"/>
  <cols>
    <col min="1" max="1" width="9" customWidth="1"/>
    <col min="2" max="2" width="4.6640625" customWidth="1"/>
    <col min="3" max="3" width="4.88671875" customWidth="1"/>
    <col min="4" max="4" width="8.44140625" customWidth="1"/>
    <col min="5" max="5" width="6.21875" customWidth="1"/>
    <col min="6" max="6" width="6.109375" customWidth="1"/>
    <col min="7" max="7" width="11.109375" customWidth="1"/>
    <col min="8" max="8" width="4.6640625" customWidth="1"/>
    <col min="9" max="9" width="4.88671875" customWidth="1"/>
    <col min="10" max="10" width="9" customWidth="1"/>
    <col min="11" max="11" width="6" customWidth="1"/>
    <col min="12" max="12" width="6.109375" customWidth="1"/>
    <col min="13" max="13" width="9" customWidth="1"/>
    <col min="14" max="14" width="10.33203125" style="24" customWidth="1"/>
    <col min="15" max="15" width="9" customWidth="1"/>
    <col min="16" max="16384" width="9" hidden="1"/>
  </cols>
  <sheetData>
    <row r="1" spans="2:22" ht="23.4">
      <c r="B1" s="1"/>
      <c r="C1" s="2"/>
      <c r="D1" s="2"/>
      <c r="E1" s="2"/>
      <c r="F1" s="2"/>
      <c r="G1" s="2"/>
      <c r="H1" s="1"/>
      <c r="I1" s="2"/>
      <c r="J1" s="2"/>
      <c r="K1" s="2"/>
      <c r="L1" s="2"/>
    </row>
    <row r="2" spans="2:2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263" t="s">
        <v>93</v>
      </c>
    </row>
    <row r="3" spans="2:22" ht="16.5" customHeight="1">
      <c r="B3" s="277" t="str">
        <f>CONCATENATE(data!I4," ( ",N2," )")</f>
        <v xml:space="preserve"> ( 男子 )</v>
      </c>
      <c r="C3" s="278"/>
      <c r="D3" s="278"/>
      <c r="E3" s="278"/>
      <c r="F3" s="279"/>
      <c r="G3" s="4"/>
      <c r="H3" s="277" t="str">
        <f>B3</f>
        <v xml:space="preserve"> ( 男子 )</v>
      </c>
      <c r="I3" s="278"/>
      <c r="J3" s="278"/>
      <c r="K3" s="278"/>
      <c r="L3" s="279"/>
      <c r="N3" s="264"/>
      <c r="Q3" t="s">
        <v>93</v>
      </c>
    </row>
    <row r="4" spans="2:22" ht="16.5" customHeight="1">
      <c r="B4" s="273" t="s">
        <v>2</v>
      </c>
      <c r="C4" s="274"/>
      <c r="D4" s="265" t="str">
        <f>data!I5</f>
        <v xml:space="preserve"> </v>
      </c>
      <c r="E4" s="275"/>
      <c r="F4" s="276"/>
      <c r="G4" s="5"/>
      <c r="H4" s="273" t="s">
        <v>2</v>
      </c>
      <c r="I4" s="274"/>
      <c r="J4" s="265" t="str">
        <f t="shared" ref="J4:L7" si="0">D4</f>
        <v xml:space="preserve"> </v>
      </c>
      <c r="K4" s="275">
        <f t="shared" si="0"/>
        <v>0</v>
      </c>
      <c r="L4" s="276">
        <f t="shared" si="0"/>
        <v>0</v>
      </c>
      <c r="Q4" t="s">
        <v>94</v>
      </c>
    </row>
    <row r="5" spans="2:22" ht="16.5" customHeight="1" thickBot="1">
      <c r="B5" s="273" t="s">
        <v>4</v>
      </c>
      <c r="C5" s="274"/>
      <c r="D5" s="265" t="str">
        <f t="shared" ref="D5:F7" si="1">IF(ISERROR(S5),0,S5)</f>
        <v xml:space="preserve"> </v>
      </c>
      <c r="E5" s="275">
        <f t="shared" si="1"/>
        <v>0</v>
      </c>
      <c r="F5" s="276">
        <f t="shared" si="1"/>
        <v>0</v>
      </c>
      <c r="G5" s="5"/>
      <c r="H5" s="273" t="s">
        <v>4</v>
      </c>
      <c r="I5" s="274"/>
      <c r="J5" s="265" t="str">
        <f t="shared" si="0"/>
        <v xml:space="preserve"> </v>
      </c>
      <c r="K5" s="275">
        <f t="shared" si="0"/>
        <v>0</v>
      </c>
      <c r="L5" s="276">
        <f t="shared" si="0"/>
        <v>0</v>
      </c>
      <c r="Q5">
        <v>1</v>
      </c>
      <c r="S5" t="str">
        <f>INDEX(data!$I$6:$U$26,$Q5,MATCH($N$2,$Q$3:$Q$4,0)*12-11)</f>
        <v xml:space="preserve"> </v>
      </c>
    </row>
    <row r="6" spans="2:22" ht="16.5" customHeight="1">
      <c r="B6" s="273" t="s">
        <v>32</v>
      </c>
      <c r="C6" s="274"/>
      <c r="D6" s="265">
        <f t="shared" si="1"/>
        <v>0</v>
      </c>
      <c r="E6" s="275">
        <f t="shared" si="1"/>
        <v>0</v>
      </c>
      <c r="F6" s="276">
        <f t="shared" si="1"/>
        <v>0</v>
      </c>
      <c r="G6" s="5"/>
      <c r="H6" s="273" t="s">
        <v>32</v>
      </c>
      <c r="I6" s="274"/>
      <c r="J6" s="265">
        <f t="shared" si="0"/>
        <v>0</v>
      </c>
      <c r="K6" s="275">
        <f t="shared" si="0"/>
        <v>0</v>
      </c>
      <c r="L6" s="276">
        <f t="shared" si="0"/>
        <v>0</v>
      </c>
      <c r="N6" s="280" t="s">
        <v>67</v>
      </c>
      <c r="Q6">
        <v>2</v>
      </c>
      <c r="S6">
        <f>INDEX(data!$I$6:$U$26,$Q6,MATCH($N$2,$Q$3:$Q$4,0)*12-11)</f>
        <v>0</v>
      </c>
    </row>
    <row r="7" spans="2:22" ht="16.5" customHeight="1">
      <c r="B7" s="269" t="s">
        <v>30</v>
      </c>
      <c r="C7" s="270"/>
      <c r="D7" s="265" t="str">
        <f t="shared" si="1"/>
        <v xml:space="preserve"> </v>
      </c>
      <c r="E7" s="271">
        <f t="shared" si="1"/>
        <v>0</v>
      </c>
      <c r="F7" s="272">
        <f t="shared" si="1"/>
        <v>0</v>
      </c>
      <c r="G7" s="5"/>
      <c r="H7" s="269" t="s">
        <v>30</v>
      </c>
      <c r="I7" s="270"/>
      <c r="J7" s="265" t="str">
        <f t="shared" si="0"/>
        <v xml:space="preserve"> </v>
      </c>
      <c r="K7" s="271">
        <f t="shared" si="0"/>
        <v>0</v>
      </c>
      <c r="L7" s="272">
        <f t="shared" si="0"/>
        <v>0</v>
      </c>
      <c r="N7" s="281"/>
      <c r="Q7">
        <v>3</v>
      </c>
      <c r="S7" t="str">
        <f>INDEX(data!$I$6:$U$26,$Q7,MATCH($N$2,$Q$3:$Q$4,0)*12-11)</f>
        <v xml:space="preserve"> </v>
      </c>
    </row>
    <row r="8" spans="2:22" ht="16.5" customHeight="1">
      <c r="B8" s="146" t="s">
        <v>31</v>
      </c>
      <c r="C8" s="274" t="s">
        <v>3</v>
      </c>
      <c r="D8" s="274"/>
      <c r="E8" s="147" t="s">
        <v>0</v>
      </c>
      <c r="F8" s="6" t="s">
        <v>1</v>
      </c>
      <c r="G8" s="5"/>
      <c r="H8" s="146" t="s">
        <v>31</v>
      </c>
      <c r="I8" s="274" t="s">
        <v>3</v>
      </c>
      <c r="J8" s="274"/>
      <c r="K8" s="147" t="s">
        <v>0</v>
      </c>
      <c r="L8" s="6" t="s">
        <v>1</v>
      </c>
      <c r="N8" s="281"/>
    </row>
    <row r="9" spans="2:22" ht="16.5" customHeight="1">
      <c r="B9" s="146" t="str">
        <f>IF(ISERROR(V9),0,V9)</f>
        <v/>
      </c>
      <c r="C9" s="265" t="str">
        <f t="shared" ref="C9:C26" si="2">IF(ISERROR(R9),0,R9)</f>
        <v xml:space="preserve"> </v>
      </c>
      <c r="D9" s="266">
        <f t="shared" ref="D9:D26" si="3">IF(ISERROR(S9),0,S9)</f>
        <v>0</v>
      </c>
      <c r="E9" s="147">
        <f t="shared" ref="E9:E26" si="4">IF(ISERROR(T9),0,T9)</f>
        <v>0</v>
      </c>
      <c r="F9" s="6">
        <f t="shared" ref="F9:F26" si="5">IF(ISERROR(U9),0,U9)</f>
        <v>0</v>
      </c>
      <c r="G9" s="5"/>
      <c r="H9" s="146" t="str">
        <f>B9</f>
        <v/>
      </c>
      <c r="I9" s="265" t="str">
        <f t="shared" ref="I9:I26" si="6">C9</f>
        <v xml:space="preserve"> </v>
      </c>
      <c r="J9" s="266">
        <f t="shared" ref="J9:J26" si="7">D9</f>
        <v>0</v>
      </c>
      <c r="K9" s="147">
        <f t="shared" ref="K9:K26" si="8">E9</f>
        <v>0</v>
      </c>
      <c r="L9" s="6">
        <f t="shared" ref="L9:L26" si="9">F9</f>
        <v>0</v>
      </c>
      <c r="N9" s="281"/>
      <c r="Q9">
        <v>4</v>
      </c>
      <c r="R9" t="str">
        <f>INDEX(data!$I$6:$U$26,$Q9,MATCH($N$2,$Q$3:$Q$4,0)*12-11)</f>
        <v xml:space="preserve"> </v>
      </c>
      <c r="T9">
        <f>INDEX(data!$K$6:$W$26,$Q9,MATCH($N$2,$Q$3:$Q$4,0)*12-11)</f>
        <v>0</v>
      </c>
      <c r="U9">
        <f>INDEX(data!$L$6:$X$26,$Q9,MATCH($N$2,$Q$3:$Q$4,0)*12-11)</f>
        <v>0</v>
      </c>
      <c r="V9" t="str">
        <f>INDEX(data!$A$6:$M$26,$Q9,MATCH($N$2,$Q$3:$Q$4,0)*12-11)</f>
        <v/>
      </c>
    </row>
    <row r="10" spans="2:22" ht="16.5" customHeight="1">
      <c r="B10" s="146" t="str">
        <f t="shared" ref="B10:B26" si="10">IF(ISERROR(V10),0,V10)</f>
        <v/>
      </c>
      <c r="C10" s="265" t="str">
        <f t="shared" si="2"/>
        <v xml:space="preserve"> </v>
      </c>
      <c r="D10" s="266">
        <f t="shared" si="3"/>
        <v>0</v>
      </c>
      <c r="E10" s="147">
        <f t="shared" si="4"/>
        <v>0</v>
      </c>
      <c r="F10" s="6">
        <f t="shared" si="5"/>
        <v>0</v>
      </c>
      <c r="G10" s="5"/>
      <c r="H10" s="146" t="str">
        <f t="shared" ref="H10:H26" si="11">B10</f>
        <v/>
      </c>
      <c r="I10" s="265" t="str">
        <f t="shared" si="6"/>
        <v xml:space="preserve"> </v>
      </c>
      <c r="J10" s="266">
        <f t="shared" si="7"/>
        <v>0</v>
      </c>
      <c r="K10" s="147">
        <f t="shared" si="8"/>
        <v>0</v>
      </c>
      <c r="L10" s="6">
        <f t="shared" si="9"/>
        <v>0</v>
      </c>
      <c r="N10" s="281"/>
      <c r="Q10">
        <v>5</v>
      </c>
      <c r="R10" t="str">
        <f>INDEX(data!$I$6:$U$26,$Q10,MATCH($N$2,$Q$3:$Q$4,0)*12-11)</f>
        <v xml:space="preserve"> </v>
      </c>
      <c r="T10">
        <f>INDEX(data!$K$6:$W$26,$Q10,MATCH($N$2,$Q$3:$Q$4,0)*12-11)</f>
        <v>0</v>
      </c>
      <c r="U10">
        <f>INDEX(data!$L$6:$X$26,$Q10,MATCH($N$2,$Q$3:$Q$4,0)*12-11)</f>
        <v>0</v>
      </c>
      <c r="V10" t="str">
        <f>INDEX(data!$A$6:$M$26,$Q10,MATCH($N$2,$Q$3:$Q$4,0)*12-11)</f>
        <v/>
      </c>
    </row>
    <row r="11" spans="2:22" ht="16.5" customHeight="1">
      <c r="B11" s="146" t="str">
        <f t="shared" si="10"/>
        <v/>
      </c>
      <c r="C11" s="265" t="str">
        <f t="shared" si="2"/>
        <v xml:space="preserve"> </v>
      </c>
      <c r="D11" s="266">
        <f t="shared" si="3"/>
        <v>0</v>
      </c>
      <c r="E11" s="147">
        <f t="shared" si="4"/>
        <v>0</v>
      </c>
      <c r="F11" s="6">
        <f t="shared" si="5"/>
        <v>0</v>
      </c>
      <c r="G11" s="5"/>
      <c r="H11" s="146" t="str">
        <f t="shared" si="11"/>
        <v/>
      </c>
      <c r="I11" s="265" t="str">
        <f t="shared" si="6"/>
        <v xml:space="preserve"> </v>
      </c>
      <c r="J11" s="266">
        <f t="shared" si="7"/>
        <v>0</v>
      </c>
      <c r="K11" s="147">
        <f t="shared" si="8"/>
        <v>0</v>
      </c>
      <c r="L11" s="6">
        <f t="shared" si="9"/>
        <v>0</v>
      </c>
      <c r="N11" s="281"/>
      <c r="Q11">
        <v>6</v>
      </c>
      <c r="R11" t="str">
        <f>INDEX(data!$I$6:$U$26,$Q11,MATCH($N$2,$Q$3:$Q$4,0)*12-11)</f>
        <v xml:space="preserve"> </v>
      </c>
      <c r="T11">
        <f>INDEX(data!$K$6:$W$26,$Q11,MATCH($N$2,$Q$3:$Q$4,0)*12-11)</f>
        <v>0</v>
      </c>
      <c r="U11">
        <f>INDEX(data!$L$6:$X$26,$Q11,MATCH($N$2,$Q$3:$Q$4,0)*12-11)</f>
        <v>0</v>
      </c>
      <c r="V11" t="str">
        <f>INDEX(data!$A$6:$M$26,$Q11,MATCH($N$2,$Q$3:$Q$4,0)*12-11)</f>
        <v/>
      </c>
    </row>
    <row r="12" spans="2:22" ht="16.5" customHeight="1">
      <c r="B12" s="146" t="str">
        <f t="shared" si="10"/>
        <v/>
      </c>
      <c r="C12" s="265" t="str">
        <f t="shared" si="2"/>
        <v xml:space="preserve"> </v>
      </c>
      <c r="D12" s="266">
        <f t="shared" si="3"/>
        <v>0</v>
      </c>
      <c r="E12" s="147">
        <f t="shared" si="4"/>
        <v>0</v>
      </c>
      <c r="F12" s="6">
        <f t="shared" si="5"/>
        <v>0</v>
      </c>
      <c r="G12" s="5"/>
      <c r="H12" s="146" t="str">
        <f t="shared" si="11"/>
        <v/>
      </c>
      <c r="I12" s="265" t="str">
        <f t="shared" si="6"/>
        <v xml:space="preserve"> </v>
      </c>
      <c r="J12" s="266">
        <f t="shared" si="7"/>
        <v>0</v>
      </c>
      <c r="K12" s="147">
        <f t="shared" si="8"/>
        <v>0</v>
      </c>
      <c r="L12" s="6">
        <f t="shared" si="9"/>
        <v>0</v>
      </c>
      <c r="N12" s="281"/>
      <c r="Q12">
        <v>7</v>
      </c>
      <c r="R12" t="str">
        <f>INDEX(data!$I$6:$U$26,$Q12,MATCH($N$2,$Q$3:$Q$4,0)*12-11)</f>
        <v xml:space="preserve"> </v>
      </c>
      <c r="T12">
        <f>INDEX(data!$K$6:$W$26,$Q12,MATCH($N$2,$Q$3:$Q$4,0)*12-11)</f>
        <v>0</v>
      </c>
      <c r="U12">
        <f>INDEX(data!$L$6:$X$26,$Q12,MATCH($N$2,$Q$3:$Q$4,0)*12-11)</f>
        <v>0</v>
      </c>
      <c r="V12" t="str">
        <f>INDEX(data!$A$6:$M$26,$Q12,MATCH($N$2,$Q$3:$Q$4,0)*12-11)</f>
        <v/>
      </c>
    </row>
    <row r="13" spans="2:22" ht="16.5" customHeight="1">
      <c r="B13" s="146" t="str">
        <f t="shared" si="10"/>
        <v/>
      </c>
      <c r="C13" s="265" t="str">
        <f t="shared" si="2"/>
        <v xml:space="preserve"> </v>
      </c>
      <c r="D13" s="266">
        <f t="shared" si="3"/>
        <v>0</v>
      </c>
      <c r="E13" s="147">
        <f t="shared" si="4"/>
        <v>0</v>
      </c>
      <c r="F13" s="6">
        <f t="shared" si="5"/>
        <v>0</v>
      </c>
      <c r="G13" s="5"/>
      <c r="H13" s="146" t="str">
        <f t="shared" si="11"/>
        <v/>
      </c>
      <c r="I13" s="265" t="str">
        <f t="shared" si="6"/>
        <v xml:space="preserve"> </v>
      </c>
      <c r="J13" s="266">
        <f t="shared" si="7"/>
        <v>0</v>
      </c>
      <c r="K13" s="147">
        <f t="shared" si="8"/>
        <v>0</v>
      </c>
      <c r="L13" s="6">
        <f t="shared" si="9"/>
        <v>0</v>
      </c>
      <c r="N13" s="281"/>
      <c r="Q13">
        <v>8</v>
      </c>
      <c r="R13" t="str">
        <f>INDEX(data!$I$6:$U$26,$Q13,MATCH($N$2,$Q$3:$Q$4,0)*12-11)</f>
        <v xml:space="preserve"> </v>
      </c>
      <c r="T13">
        <f>INDEX(data!$K$6:$W$26,$Q13,MATCH($N$2,$Q$3:$Q$4,0)*12-11)</f>
        <v>0</v>
      </c>
      <c r="U13">
        <f>INDEX(data!$L$6:$X$26,$Q13,MATCH($N$2,$Q$3:$Q$4,0)*12-11)</f>
        <v>0</v>
      </c>
      <c r="V13" t="str">
        <f>INDEX(data!$A$6:$M$26,$Q13,MATCH($N$2,$Q$3:$Q$4,0)*12-11)</f>
        <v/>
      </c>
    </row>
    <row r="14" spans="2:22" ht="16.5" customHeight="1">
      <c r="B14" s="146" t="str">
        <f t="shared" si="10"/>
        <v/>
      </c>
      <c r="C14" s="265" t="str">
        <f t="shared" si="2"/>
        <v xml:space="preserve"> </v>
      </c>
      <c r="D14" s="266">
        <f t="shared" si="3"/>
        <v>0</v>
      </c>
      <c r="E14" s="147">
        <f t="shared" si="4"/>
        <v>0</v>
      </c>
      <c r="F14" s="6">
        <f t="shared" si="5"/>
        <v>0</v>
      </c>
      <c r="G14" s="5"/>
      <c r="H14" s="146" t="str">
        <f t="shared" si="11"/>
        <v/>
      </c>
      <c r="I14" s="265" t="str">
        <f t="shared" si="6"/>
        <v xml:space="preserve"> </v>
      </c>
      <c r="J14" s="266">
        <f t="shared" si="7"/>
        <v>0</v>
      </c>
      <c r="K14" s="147">
        <f t="shared" si="8"/>
        <v>0</v>
      </c>
      <c r="L14" s="6">
        <f t="shared" si="9"/>
        <v>0</v>
      </c>
      <c r="N14" s="281"/>
      <c r="Q14">
        <v>9</v>
      </c>
      <c r="R14" t="str">
        <f>INDEX(data!$I$6:$U$26,$Q14,MATCH($N$2,$Q$3:$Q$4,0)*12-11)</f>
        <v xml:space="preserve"> </v>
      </c>
      <c r="T14">
        <f>INDEX(data!$K$6:$W$26,$Q14,MATCH($N$2,$Q$3:$Q$4,0)*12-11)</f>
        <v>0</v>
      </c>
      <c r="U14">
        <f>INDEX(data!$L$6:$X$26,$Q14,MATCH($N$2,$Q$3:$Q$4,0)*12-11)</f>
        <v>0</v>
      </c>
      <c r="V14" t="str">
        <f>INDEX(data!$A$6:$M$26,$Q14,MATCH($N$2,$Q$3:$Q$4,0)*12-11)</f>
        <v/>
      </c>
    </row>
    <row r="15" spans="2:22" ht="16.5" customHeight="1">
      <c r="B15" s="146" t="str">
        <f t="shared" si="10"/>
        <v/>
      </c>
      <c r="C15" s="265" t="str">
        <f t="shared" si="2"/>
        <v xml:space="preserve"> </v>
      </c>
      <c r="D15" s="266">
        <f t="shared" si="3"/>
        <v>0</v>
      </c>
      <c r="E15" s="147">
        <f t="shared" si="4"/>
        <v>0</v>
      </c>
      <c r="F15" s="6">
        <f t="shared" si="5"/>
        <v>0</v>
      </c>
      <c r="G15" s="5"/>
      <c r="H15" s="146" t="str">
        <f t="shared" si="11"/>
        <v/>
      </c>
      <c r="I15" s="265" t="str">
        <f t="shared" si="6"/>
        <v xml:space="preserve"> </v>
      </c>
      <c r="J15" s="266">
        <f t="shared" si="7"/>
        <v>0</v>
      </c>
      <c r="K15" s="147">
        <f t="shared" si="8"/>
        <v>0</v>
      </c>
      <c r="L15" s="6">
        <f t="shared" si="9"/>
        <v>0</v>
      </c>
      <c r="N15" s="281"/>
      <c r="Q15">
        <v>10</v>
      </c>
      <c r="R15" t="str">
        <f>INDEX(data!$I$6:$U$26,$Q15,MATCH($N$2,$Q$3:$Q$4,0)*12-11)</f>
        <v xml:space="preserve"> </v>
      </c>
      <c r="T15">
        <f>INDEX(data!$K$6:$W$26,$Q15,MATCH($N$2,$Q$3:$Q$4,0)*12-11)</f>
        <v>0</v>
      </c>
      <c r="U15">
        <f>INDEX(data!$L$6:$X$26,$Q15,MATCH($N$2,$Q$3:$Q$4,0)*12-11)</f>
        <v>0</v>
      </c>
      <c r="V15" t="str">
        <f>INDEX(data!$A$6:$M$26,$Q15,MATCH($N$2,$Q$3:$Q$4,0)*12-11)</f>
        <v/>
      </c>
    </row>
    <row r="16" spans="2:22" ht="16.5" customHeight="1">
      <c r="B16" s="146" t="str">
        <f t="shared" si="10"/>
        <v/>
      </c>
      <c r="C16" s="265" t="str">
        <f t="shared" si="2"/>
        <v xml:space="preserve"> </v>
      </c>
      <c r="D16" s="266">
        <f t="shared" si="3"/>
        <v>0</v>
      </c>
      <c r="E16" s="147">
        <f t="shared" si="4"/>
        <v>0</v>
      </c>
      <c r="F16" s="6">
        <f t="shared" si="5"/>
        <v>0</v>
      </c>
      <c r="G16" s="5"/>
      <c r="H16" s="146" t="str">
        <f t="shared" si="11"/>
        <v/>
      </c>
      <c r="I16" s="265" t="str">
        <f t="shared" si="6"/>
        <v xml:space="preserve"> </v>
      </c>
      <c r="J16" s="266">
        <f t="shared" si="7"/>
        <v>0</v>
      </c>
      <c r="K16" s="147">
        <f t="shared" si="8"/>
        <v>0</v>
      </c>
      <c r="L16" s="6">
        <f t="shared" si="9"/>
        <v>0</v>
      </c>
      <c r="N16" s="281"/>
      <c r="Q16">
        <v>11</v>
      </c>
      <c r="R16" t="str">
        <f>INDEX(data!$I$6:$U$26,$Q16,MATCH($N$2,$Q$3:$Q$4,0)*12-11)</f>
        <v xml:space="preserve"> </v>
      </c>
      <c r="T16">
        <f>INDEX(data!$K$6:$W$26,$Q16,MATCH($N$2,$Q$3:$Q$4,0)*12-11)</f>
        <v>0</v>
      </c>
      <c r="U16">
        <f>INDEX(data!$L$6:$X$26,$Q16,MATCH($N$2,$Q$3:$Q$4,0)*12-11)</f>
        <v>0</v>
      </c>
      <c r="V16" t="str">
        <f>INDEX(data!$A$6:$M$26,$Q16,MATCH($N$2,$Q$3:$Q$4,0)*12-11)</f>
        <v/>
      </c>
    </row>
    <row r="17" spans="1:22" ht="16.5" customHeight="1">
      <c r="B17" s="146" t="str">
        <f t="shared" si="10"/>
        <v/>
      </c>
      <c r="C17" s="265" t="str">
        <f t="shared" si="2"/>
        <v xml:space="preserve"> </v>
      </c>
      <c r="D17" s="266">
        <f t="shared" si="3"/>
        <v>0</v>
      </c>
      <c r="E17" s="147">
        <f t="shared" si="4"/>
        <v>0</v>
      </c>
      <c r="F17" s="6">
        <f t="shared" si="5"/>
        <v>0</v>
      </c>
      <c r="G17" s="5"/>
      <c r="H17" s="146" t="str">
        <f t="shared" si="11"/>
        <v/>
      </c>
      <c r="I17" s="265" t="str">
        <f t="shared" si="6"/>
        <v xml:space="preserve"> </v>
      </c>
      <c r="J17" s="266">
        <f t="shared" si="7"/>
        <v>0</v>
      </c>
      <c r="K17" s="147">
        <f t="shared" si="8"/>
        <v>0</v>
      </c>
      <c r="L17" s="6">
        <f t="shared" si="9"/>
        <v>0</v>
      </c>
      <c r="N17" s="281"/>
      <c r="Q17">
        <v>12</v>
      </c>
      <c r="R17" t="str">
        <f>INDEX(data!$I$6:$U$26,$Q17,MATCH($N$2,$Q$3:$Q$4,0)*12-11)</f>
        <v xml:space="preserve"> </v>
      </c>
      <c r="T17">
        <f>INDEX(data!$K$6:$W$26,$Q17,MATCH($N$2,$Q$3:$Q$4,0)*12-11)</f>
        <v>0</v>
      </c>
      <c r="U17">
        <f>INDEX(data!$L$6:$X$26,$Q17,MATCH($N$2,$Q$3:$Q$4,0)*12-11)</f>
        <v>0</v>
      </c>
      <c r="V17" t="str">
        <f>INDEX(data!$A$6:$M$26,$Q17,MATCH($N$2,$Q$3:$Q$4,0)*12-11)</f>
        <v/>
      </c>
    </row>
    <row r="18" spans="1:22" ht="16.5" customHeight="1">
      <c r="B18" s="146" t="str">
        <f t="shared" si="10"/>
        <v/>
      </c>
      <c r="C18" s="265" t="str">
        <f t="shared" si="2"/>
        <v xml:space="preserve"> </v>
      </c>
      <c r="D18" s="266">
        <f t="shared" si="3"/>
        <v>0</v>
      </c>
      <c r="E18" s="147">
        <f t="shared" si="4"/>
        <v>0</v>
      </c>
      <c r="F18" s="6">
        <f t="shared" si="5"/>
        <v>0</v>
      </c>
      <c r="G18" s="5"/>
      <c r="H18" s="146" t="str">
        <f t="shared" si="11"/>
        <v/>
      </c>
      <c r="I18" s="265" t="str">
        <f t="shared" si="6"/>
        <v xml:space="preserve"> </v>
      </c>
      <c r="J18" s="266">
        <f t="shared" si="7"/>
        <v>0</v>
      </c>
      <c r="K18" s="147">
        <f t="shared" si="8"/>
        <v>0</v>
      </c>
      <c r="L18" s="6">
        <f t="shared" si="9"/>
        <v>0</v>
      </c>
      <c r="N18" s="281"/>
      <c r="Q18">
        <v>13</v>
      </c>
      <c r="R18" t="str">
        <f>INDEX(data!$I$6:$U$26,$Q18,MATCH($N$2,$Q$3:$Q$4,0)*12-11)</f>
        <v xml:space="preserve"> </v>
      </c>
      <c r="T18">
        <f>INDEX(data!$K$6:$W$26,$Q18,MATCH($N$2,$Q$3:$Q$4,0)*12-11)</f>
        <v>0</v>
      </c>
      <c r="U18">
        <f>INDEX(data!$L$6:$X$26,$Q18,MATCH($N$2,$Q$3:$Q$4,0)*12-11)</f>
        <v>0</v>
      </c>
      <c r="V18" t="str">
        <f>INDEX(data!$A$6:$M$26,$Q18,MATCH($N$2,$Q$3:$Q$4,0)*12-11)</f>
        <v/>
      </c>
    </row>
    <row r="19" spans="1:22" ht="16.5" customHeight="1" thickBot="1">
      <c r="B19" s="146" t="str">
        <f t="shared" si="10"/>
        <v/>
      </c>
      <c r="C19" s="265" t="str">
        <f t="shared" si="2"/>
        <v xml:space="preserve"> </v>
      </c>
      <c r="D19" s="266">
        <f t="shared" si="3"/>
        <v>0</v>
      </c>
      <c r="E19" s="147">
        <f t="shared" si="4"/>
        <v>0</v>
      </c>
      <c r="F19" s="6">
        <f t="shared" si="5"/>
        <v>0</v>
      </c>
      <c r="G19" s="5"/>
      <c r="H19" s="146" t="str">
        <f t="shared" si="11"/>
        <v/>
      </c>
      <c r="I19" s="265" t="str">
        <f t="shared" si="6"/>
        <v xml:space="preserve"> </v>
      </c>
      <c r="J19" s="266">
        <f t="shared" si="7"/>
        <v>0</v>
      </c>
      <c r="K19" s="147">
        <f t="shared" si="8"/>
        <v>0</v>
      </c>
      <c r="L19" s="6">
        <f t="shared" si="9"/>
        <v>0</v>
      </c>
      <c r="N19" s="282"/>
      <c r="Q19">
        <v>14</v>
      </c>
      <c r="R19" t="str">
        <f>INDEX(data!$I$6:$U$26,$Q19,MATCH($N$2,$Q$3:$Q$4,0)*12-11)</f>
        <v xml:space="preserve"> </v>
      </c>
      <c r="T19">
        <f>INDEX(data!$K$6:$W$26,$Q19,MATCH($N$2,$Q$3:$Q$4,0)*12-11)</f>
        <v>0</v>
      </c>
      <c r="U19">
        <f>INDEX(data!$L$6:$X$26,$Q19,MATCH($N$2,$Q$3:$Q$4,0)*12-11)</f>
        <v>0</v>
      </c>
      <c r="V19" t="str">
        <f>INDEX(data!$A$6:$M$26,$Q19,MATCH($N$2,$Q$3:$Q$4,0)*12-11)</f>
        <v/>
      </c>
    </row>
    <row r="20" spans="1:22" ht="16.5" customHeight="1" thickBot="1">
      <c r="B20" s="146" t="str">
        <f t="shared" si="10"/>
        <v/>
      </c>
      <c r="C20" s="265" t="str">
        <f t="shared" si="2"/>
        <v xml:space="preserve"> </v>
      </c>
      <c r="D20" s="266">
        <f t="shared" si="3"/>
        <v>0</v>
      </c>
      <c r="E20" s="147">
        <f t="shared" si="4"/>
        <v>0</v>
      </c>
      <c r="F20" s="6">
        <f t="shared" si="5"/>
        <v>0</v>
      </c>
      <c r="G20" s="5"/>
      <c r="H20" s="146" t="str">
        <f t="shared" si="11"/>
        <v/>
      </c>
      <c r="I20" s="265" t="str">
        <f t="shared" si="6"/>
        <v xml:space="preserve"> </v>
      </c>
      <c r="J20" s="266">
        <f t="shared" si="7"/>
        <v>0</v>
      </c>
      <c r="K20" s="147">
        <f t="shared" si="8"/>
        <v>0</v>
      </c>
      <c r="L20" s="6">
        <f t="shared" si="9"/>
        <v>0</v>
      </c>
      <c r="N20" s="23"/>
      <c r="Q20">
        <v>15</v>
      </c>
      <c r="R20" t="str">
        <f>INDEX(data!$I$6:$U$26,$Q20,MATCH($N$2,$Q$3:$Q$4,0)*12-11)</f>
        <v xml:space="preserve"> </v>
      </c>
      <c r="T20">
        <f>INDEX(data!$K$6:$W$26,$Q20,MATCH($N$2,$Q$3:$Q$4,0)*12-11)</f>
        <v>0</v>
      </c>
      <c r="U20">
        <f>INDEX(data!$L$6:$X$26,$Q20,MATCH($N$2,$Q$3:$Q$4,0)*12-11)</f>
        <v>0</v>
      </c>
      <c r="V20" t="str">
        <f>INDEX(data!$A$6:$M$26,$Q20,MATCH($N$2,$Q$3:$Q$4,0)*12-11)</f>
        <v/>
      </c>
    </row>
    <row r="21" spans="1:22" ht="16.5" customHeight="1">
      <c r="B21" s="146" t="str">
        <f t="shared" si="10"/>
        <v/>
      </c>
      <c r="C21" s="265" t="str">
        <f t="shared" si="2"/>
        <v xml:space="preserve"> </v>
      </c>
      <c r="D21" s="266">
        <f t="shared" si="3"/>
        <v>0</v>
      </c>
      <c r="E21" s="147">
        <f t="shared" si="4"/>
        <v>0</v>
      </c>
      <c r="F21" s="6">
        <f t="shared" si="5"/>
        <v>0</v>
      </c>
      <c r="G21" s="5"/>
      <c r="H21" s="146" t="str">
        <f t="shared" si="11"/>
        <v/>
      </c>
      <c r="I21" s="265" t="str">
        <f t="shared" si="6"/>
        <v xml:space="preserve"> </v>
      </c>
      <c r="J21" s="266">
        <f t="shared" si="7"/>
        <v>0</v>
      </c>
      <c r="K21" s="147">
        <f t="shared" si="8"/>
        <v>0</v>
      </c>
      <c r="L21" s="6">
        <f t="shared" si="9"/>
        <v>0</v>
      </c>
      <c r="N21" s="283" t="s">
        <v>68</v>
      </c>
      <c r="Q21">
        <v>16</v>
      </c>
      <c r="R21" t="str">
        <f>INDEX(data!$I$6:$U$26,$Q21,MATCH($N$2,$Q$3:$Q$4,0)*12-11)</f>
        <v xml:space="preserve"> </v>
      </c>
      <c r="T21">
        <f>INDEX(data!$K$6:$W$26,$Q21,MATCH($N$2,$Q$3:$Q$4,0)*12-11)</f>
        <v>0</v>
      </c>
      <c r="U21">
        <f>INDEX(data!$L$6:$X$26,$Q21,MATCH($N$2,$Q$3:$Q$4,0)*12-11)</f>
        <v>0</v>
      </c>
      <c r="V21" t="str">
        <f>INDEX(data!$A$6:$M$26,$Q21,MATCH($N$2,$Q$3:$Q$4,0)*12-11)</f>
        <v/>
      </c>
    </row>
    <row r="22" spans="1:22" ht="16.5" customHeight="1">
      <c r="B22" s="146" t="str">
        <f t="shared" si="10"/>
        <v/>
      </c>
      <c r="C22" s="265" t="str">
        <f t="shared" si="2"/>
        <v xml:space="preserve"> </v>
      </c>
      <c r="D22" s="266">
        <f t="shared" si="3"/>
        <v>0</v>
      </c>
      <c r="E22" s="147">
        <f t="shared" si="4"/>
        <v>0</v>
      </c>
      <c r="F22" s="6">
        <f t="shared" si="5"/>
        <v>0</v>
      </c>
      <c r="G22" s="5"/>
      <c r="H22" s="146" t="str">
        <f t="shared" si="11"/>
        <v/>
      </c>
      <c r="I22" s="265" t="str">
        <f t="shared" si="6"/>
        <v xml:space="preserve"> </v>
      </c>
      <c r="J22" s="266">
        <f t="shared" si="7"/>
        <v>0</v>
      </c>
      <c r="K22" s="147">
        <f t="shared" si="8"/>
        <v>0</v>
      </c>
      <c r="L22" s="6">
        <f t="shared" si="9"/>
        <v>0</v>
      </c>
      <c r="N22" s="284"/>
      <c r="Q22">
        <v>17</v>
      </c>
      <c r="R22" t="str">
        <f>INDEX(data!$I$6:$U$26,$Q22,MATCH($N$2,$Q$3:$Q$4,0)*12-11)</f>
        <v xml:space="preserve"> </v>
      </c>
      <c r="T22">
        <f>INDEX(data!$K$6:$W$26,$Q22,MATCH($N$2,$Q$3:$Q$4,0)*12-11)</f>
        <v>0</v>
      </c>
      <c r="U22">
        <f>INDEX(data!$L$6:$X$26,$Q22,MATCH($N$2,$Q$3:$Q$4,0)*12-11)</f>
        <v>0</v>
      </c>
      <c r="V22" t="str">
        <f>INDEX(data!$A$6:$M$26,$Q22,MATCH($N$2,$Q$3:$Q$4,0)*12-11)</f>
        <v/>
      </c>
    </row>
    <row r="23" spans="1:22" ht="16.5" customHeight="1">
      <c r="B23" s="146" t="str">
        <f t="shared" si="10"/>
        <v/>
      </c>
      <c r="C23" s="265" t="str">
        <f t="shared" si="2"/>
        <v xml:space="preserve"> </v>
      </c>
      <c r="D23" s="266">
        <f t="shared" si="3"/>
        <v>0</v>
      </c>
      <c r="E23" s="147">
        <f t="shared" si="4"/>
        <v>0</v>
      </c>
      <c r="F23" s="6">
        <f t="shared" si="5"/>
        <v>0</v>
      </c>
      <c r="G23" s="5"/>
      <c r="H23" s="146" t="str">
        <f t="shared" si="11"/>
        <v/>
      </c>
      <c r="I23" s="265" t="str">
        <f t="shared" si="6"/>
        <v xml:space="preserve"> </v>
      </c>
      <c r="J23" s="266">
        <f t="shared" si="7"/>
        <v>0</v>
      </c>
      <c r="K23" s="147">
        <f t="shared" si="8"/>
        <v>0</v>
      </c>
      <c r="L23" s="6">
        <f t="shared" si="9"/>
        <v>0</v>
      </c>
      <c r="N23" s="284"/>
      <c r="Q23">
        <v>18</v>
      </c>
      <c r="R23" t="str">
        <f>INDEX(data!$I$6:$U$26,$Q23,MATCH($N$2,$Q$3:$Q$4,0)*12-11)</f>
        <v xml:space="preserve"> </v>
      </c>
      <c r="T23">
        <f>INDEX(data!$K$6:$W$26,$Q23,MATCH($N$2,$Q$3:$Q$4,0)*12-11)</f>
        <v>0</v>
      </c>
      <c r="U23">
        <f>INDEX(data!$L$6:$X$26,$Q23,MATCH($N$2,$Q$3:$Q$4,0)*12-11)</f>
        <v>0</v>
      </c>
      <c r="V23" t="str">
        <f>INDEX(data!$A$6:$M$26,$Q23,MATCH($N$2,$Q$3:$Q$4,0)*12-11)</f>
        <v/>
      </c>
    </row>
    <row r="24" spans="1:22" ht="16.5" customHeight="1">
      <c r="B24" s="146" t="str">
        <f t="shared" si="10"/>
        <v/>
      </c>
      <c r="C24" s="265" t="str">
        <f t="shared" si="2"/>
        <v xml:space="preserve"> </v>
      </c>
      <c r="D24" s="266">
        <f t="shared" si="3"/>
        <v>0</v>
      </c>
      <c r="E24" s="147">
        <f t="shared" si="4"/>
        <v>0</v>
      </c>
      <c r="F24" s="6">
        <f t="shared" si="5"/>
        <v>0</v>
      </c>
      <c r="G24" s="5"/>
      <c r="H24" s="146" t="str">
        <f t="shared" si="11"/>
        <v/>
      </c>
      <c r="I24" s="265" t="str">
        <f t="shared" si="6"/>
        <v xml:space="preserve"> </v>
      </c>
      <c r="J24" s="266">
        <f t="shared" si="7"/>
        <v>0</v>
      </c>
      <c r="K24" s="147">
        <f t="shared" si="8"/>
        <v>0</v>
      </c>
      <c r="L24" s="6">
        <f t="shared" si="9"/>
        <v>0</v>
      </c>
      <c r="N24" s="284"/>
      <c r="Q24">
        <v>19</v>
      </c>
      <c r="R24" t="str">
        <f>INDEX(data!$I$6:$U$26,$Q24,MATCH($N$2,$Q$3:$Q$4,0)*12-11)</f>
        <v xml:space="preserve"> </v>
      </c>
      <c r="T24">
        <f>INDEX(data!$K$6:$W$26,$Q24,MATCH($N$2,$Q$3:$Q$4,0)*12-11)</f>
        <v>0</v>
      </c>
      <c r="U24">
        <f>INDEX(data!$L$6:$X$26,$Q24,MATCH($N$2,$Q$3:$Q$4,0)*12-11)</f>
        <v>0</v>
      </c>
      <c r="V24" t="str">
        <f>INDEX(data!$A$6:$M$26,$Q24,MATCH($N$2,$Q$3:$Q$4,0)*12-11)</f>
        <v/>
      </c>
    </row>
    <row r="25" spans="1:22" ht="16.5" customHeight="1">
      <c r="B25" s="146" t="str">
        <f t="shared" si="10"/>
        <v/>
      </c>
      <c r="C25" s="265" t="str">
        <f t="shared" si="2"/>
        <v xml:space="preserve"> </v>
      </c>
      <c r="D25" s="266">
        <f t="shared" si="3"/>
        <v>0</v>
      </c>
      <c r="E25" s="147">
        <f t="shared" si="4"/>
        <v>0</v>
      </c>
      <c r="F25" s="6">
        <f t="shared" si="5"/>
        <v>0</v>
      </c>
      <c r="G25" s="5"/>
      <c r="H25" s="146" t="str">
        <f t="shared" si="11"/>
        <v/>
      </c>
      <c r="I25" s="265" t="str">
        <f t="shared" si="6"/>
        <v xml:space="preserve"> </v>
      </c>
      <c r="J25" s="266">
        <f t="shared" si="7"/>
        <v>0</v>
      </c>
      <c r="K25" s="147">
        <f t="shared" si="8"/>
        <v>0</v>
      </c>
      <c r="L25" s="6">
        <f t="shared" si="9"/>
        <v>0</v>
      </c>
      <c r="N25" s="284"/>
      <c r="Q25">
        <v>20</v>
      </c>
      <c r="R25" t="str">
        <f>INDEX(data!$I$6:$U$26,$Q25,MATCH($N$2,$Q$3:$Q$4,0)*12-11)</f>
        <v xml:space="preserve"> </v>
      </c>
      <c r="T25">
        <f>INDEX(data!$K$6:$W$26,$Q25,MATCH($N$2,$Q$3:$Q$4,0)*12-11)</f>
        <v>0</v>
      </c>
      <c r="U25">
        <f>INDEX(data!$L$6:$X$26,$Q25,MATCH($N$2,$Q$3:$Q$4,0)*12-11)</f>
        <v>0</v>
      </c>
      <c r="V25" t="str">
        <f>INDEX(data!$A$6:$M$26,$Q25,MATCH($N$2,$Q$3:$Q$4,0)*12-11)</f>
        <v/>
      </c>
    </row>
    <row r="26" spans="1:22" ht="16.5" customHeight="1">
      <c r="B26" s="7" t="str">
        <f t="shared" si="10"/>
        <v/>
      </c>
      <c r="C26" s="267" t="str">
        <f t="shared" si="2"/>
        <v xml:space="preserve"> </v>
      </c>
      <c r="D26" s="268">
        <f t="shared" si="3"/>
        <v>0</v>
      </c>
      <c r="E26" s="8">
        <f t="shared" si="4"/>
        <v>0</v>
      </c>
      <c r="F26" s="9">
        <f t="shared" si="5"/>
        <v>0</v>
      </c>
      <c r="G26" s="5"/>
      <c r="H26" s="7" t="str">
        <f t="shared" si="11"/>
        <v/>
      </c>
      <c r="I26" s="267" t="str">
        <f t="shared" si="6"/>
        <v xml:space="preserve"> </v>
      </c>
      <c r="J26" s="268">
        <f t="shared" si="7"/>
        <v>0</v>
      </c>
      <c r="K26" s="8">
        <f t="shared" si="8"/>
        <v>0</v>
      </c>
      <c r="L26" s="9">
        <f t="shared" si="9"/>
        <v>0</v>
      </c>
      <c r="N26" s="284"/>
      <c r="Q26">
        <v>21</v>
      </c>
      <c r="R26" t="str">
        <f>INDEX(data!$I$6:$U$26,$Q26,MATCH($N$2,$Q$3:$Q$4,0)*12-11)</f>
        <v xml:space="preserve"> </v>
      </c>
      <c r="T26">
        <f>INDEX(data!$K$6:$W$26,$Q26,MATCH($N$2,$Q$3:$Q$4,0)*12-11)</f>
        <v>0</v>
      </c>
      <c r="U26">
        <f>INDEX(data!$L$6:$X$26,$Q26,MATCH($N$2,$Q$3:$Q$4,0)*12-11)</f>
        <v>0</v>
      </c>
      <c r="V26" t="str">
        <f>INDEX(data!$A$6:$M$26,$Q26,MATCH($N$2,$Q$3:$Q$4,0)*12-11)</f>
        <v/>
      </c>
    </row>
    <row r="27" spans="1:22" ht="26.25" customHeight="1">
      <c r="B27" s="10"/>
      <c r="C27" s="10"/>
      <c r="D27" s="10"/>
      <c r="E27" s="10"/>
      <c r="F27" s="10"/>
      <c r="G27" s="10"/>
      <c r="H27" s="11"/>
      <c r="I27" s="11"/>
      <c r="J27" s="11"/>
      <c r="K27" s="11"/>
      <c r="L27" s="11"/>
      <c r="N27" s="284"/>
    </row>
    <row r="28" spans="1:22" ht="16.5" customHeight="1">
      <c r="A28">
        <f t="shared" ref="A28:F28" si="12">A3</f>
        <v>0</v>
      </c>
      <c r="B28" s="277" t="str">
        <f t="shared" si="12"/>
        <v xml:space="preserve"> ( 男子 )</v>
      </c>
      <c r="C28" s="278">
        <f t="shared" si="12"/>
        <v>0</v>
      </c>
      <c r="D28" s="278">
        <f t="shared" si="12"/>
        <v>0</v>
      </c>
      <c r="E28" s="278">
        <f t="shared" si="12"/>
        <v>0</v>
      </c>
      <c r="F28" s="279">
        <f t="shared" si="12"/>
        <v>0</v>
      </c>
      <c r="G28" s="4"/>
      <c r="H28" s="277" t="str">
        <f t="shared" ref="H28:L32" si="13">B28</f>
        <v xml:space="preserve"> ( 男子 )</v>
      </c>
      <c r="I28" s="278">
        <f t="shared" si="13"/>
        <v>0</v>
      </c>
      <c r="J28" s="278">
        <f t="shared" si="13"/>
        <v>0</v>
      </c>
      <c r="K28" s="278">
        <f t="shared" si="13"/>
        <v>0</v>
      </c>
      <c r="L28" s="279">
        <f t="shared" si="13"/>
        <v>0</v>
      </c>
      <c r="N28" s="284"/>
    </row>
    <row r="29" spans="1:22" ht="16.5" customHeight="1">
      <c r="B29" s="273" t="s">
        <v>2</v>
      </c>
      <c r="C29" s="274"/>
      <c r="D29" s="265" t="str">
        <f t="shared" ref="D29:F30" si="14">D4</f>
        <v xml:space="preserve"> </v>
      </c>
      <c r="E29" s="275">
        <f t="shared" si="14"/>
        <v>0</v>
      </c>
      <c r="F29" s="276">
        <f t="shared" si="14"/>
        <v>0</v>
      </c>
      <c r="G29" s="5"/>
      <c r="H29" s="273" t="s">
        <v>2</v>
      </c>
      <c r="I29" s="274"/>
      <c r="J29" s="265" t="str">
        <f t="shared" si="13"/>
        <v xml:space="preserve"> </v>
      </c>
      <c r="K29" s="275">
        <f t="shared" si="13"/>
        <v>0</v>
      </c>
      <c r="L29" s="276">
        <f t="shared" si="13"/>
        <v>0</v>
      </c>
      <c r="N29" s="284"/>
    </row>
    <row r="30" spans="1:22" ht="16.5" customHeight="1">
      <c r="B30" s="273" t="s">
        <v>4</v>
      </c>
      <c r="C30" s="274"/>
      <c r="D30" s="265" t="str">
        <f t="shared" si="14"/>
        <v xml:space="preserve"> </v>
      </c>
      <c r="E30" s="275">
        <f t="shared" si="14"/>
        <v>0</v>
      </c>
      <c r="F30" s="276">
        <f t="shared" si="14"/>
        <v>0</v>
      </c>
      <c r="G30" s="5"/>
      <c r="H30" s="273" t="s">
        <v>4</v>
      </c>
      <c r="I30" s="274"/>
      <c r="J30" s="265" t="str">
        <f t="shared" si="13"/>
        <v xml:space="preserve"> </v>
      </c>
      <c r="K30" s="275">
        <f t="shared" si="13"/>
        <v>0</v>
      </c>
      <c r="L30" s="276">
        <f t="shared" si="13"/>
        <v>0</v>
      </c>
      <c r="N30" s="284"/>
    </row>
    <row r="31" spans="1:22" ht="16.5" customHeight="1">
      <c r="B31" s="273" t="s">
        <v>32</v>
      </c>
      <c r="C31" s="274"/>
      <c r="D31" s="265">
        <f t="shared" ref="D31:F32" si="15">D6</f>
        <v>0</v>
      </c>
      <c r="E31" s="275">
        <f t="shared" si="15"/>
        <v>0</v>
      </c>
      <c r="F31" s="276">
        <f t="shared" si="15"/>
        <v>0</v>
      </c>
      <c r="G31" s="5"/>
      <c r="H31" s="273" t="s">
        <v>32</v>
      </c>
      <c r="I31" s="274"/>
      <c r="J31" s="265">
        <f t="shared" si="13"/>
        <v>0</v>
      </c>
      <c r="K31" s="275">
        <f t="shared" si="13"/>
        <v>0</v>
      </c>
      <c r="L31" s="276">
        <f t="shared" si="13"/>
        <v>0</v>
      </c>
      <c r="N31" s="284"/>
    </row>
    <row r="32" spans="1:22" ht="16.5" customHeight="1">
      <c r="B32" s="269" t="s">
        <v>30</v>
      </c>
      <c r="C32" s="270"/>
      <c r="D32" s="265" t="str">
        <f t="shared" si="15"/>
        <v xml:space="preserve"> </v>
      </c>
      <c r="E32" s="271">
        <f t="shared" si="15"/>
        <v>0</v>
      </c>
      <c r="F32" s="272">
        <f t="shared" si="15"/>
        <v>0</v>
      </c>
      <c r="G32" s="5"/>
      <c r="H32" s="269" t="s">
        <v>30</v>
      </c>
      <c r="I32" s="270"/>
      <c r="J32" s="265" t="str">
        <f t="shared" si="13"/>
        <v xml:space="preserve"> </v>
      </c>
      <c r="K32" s="271">
        <f t="shared" si="13"/>
        <v>0</v>
      </c>
      <c r="L32" s="272">
        <f t="shared" si="13"/>
        <v>0</v>
      </c>
      <c r="N32" s="284"/>
    </row>
    <row r="33" spans="2:14" ht="16.5" customHeight="1">
      <c r="B33" s="146" t="s">
        <v>31</v>
      </c>
      <c r="C33" s="274" t="s">
        <v>3</v>
      </c>
      <c r="D33" s="274"/>
      <c r="E33" s="147" t="s">
        <v>0</v>
      </c>
      <c r="F33" s="6" t="s">
        <v>1</v>
      </c>
      <c r="G33" s="5"/>
      <c r="H33" s="146" t="s">
        <v>31</v>
      </c>
      <c r="I33" s="274" t="s">
        <v>3</v>
      </c>
      <c r="J33" s="274"/>
      <c r="K33" s="147" t="s">
        <v>0</v>
      </c>
      <c r="L33" s="6" t="s">
        <v>1</v>
      </c>
      <c r="N33" s="284"/>
    </row>
    <row r="34" spans="2:14" ht="16.5" customHeight="1" thickBot="1">
      <c r="B34" s="146" t="str">
        <f>B9</f>
        <v/>
      </c>
      <c r="C34" s="265" t="str">
        <f t="shared" ref="C34:F49" si="16">C9</f>
        <v xml:space="preserve"> </v>
      </c>
      <c r="D34" s="266">
        <f t="shared" si="16"/>
        <v>0</v>
      </c>
      <c r="E34" s="147">
        <f t="shared" si="16"/>
        <v>0</v>
      </c>
      <c r="F34" s="6">
        <f t="shared" si="16"/>
        <v>0</v>
      </c>
      <c r="G34" s="5"/>
      <c r="H34" s="146" t="str">
        <f>B34</f>
        <v/>
      </c>
      <c r="I34" s="265" t="str">
        <f t="shared" ref="I34:I51" si="17">C34</f>
        <v xml:space="preserve"> </v>
      </c>
      <c r="J34" s="266">
        <f t="shared" ref="J34:J51" si="18">D34</f>
        <v>0</v>
      </c>
      <c r="K34" s="147">
        <f t="shared" ref="K34:K51" si="19">E34</f>
        <v>0</v>
      </c>
      <c r="L34" s="6">
        <f t="shared" ref="L34:L51" si="20">F34</f>
        <v>0</v>
      </c>
      <c r="N34" s="285"/>
    </row>
    <row r="35" spans="2:14" ht="16.5" customHeight="1">
      <c r="B35" s="146" t="str">
        <f t="shared" ref="B35:B51" si="21">B10</f>
        <v/>
      </c>
      <c r="C35" s="265" t="str">
        <f t="shared" si="16"/>
        <v xml:space="preserve"> </v>
      </c>
      <c r="D35" s="266">
        <f t="shared" si="16"/>
        <v>0</v>
      </c>
      <c r="E35" s="147">
        <f t="shared" si="16"/>
        <v>0</v>
      </c>
      <c r="F35" s="6">
        <f t="shared" si="16"/>
        <v>0</v>
      </c>
      <c r="G35" s="5"/>
      <c r="H35" s="146" t="str">
        <f t="shared" ref="H35:H51" si="22">B35</f>
        <v/>
      </c>
      <c r="I35" s="265" t="str">
        <f t="shared" si="17"/>
        <v xml:space="preserve"> </v>
      </c>
      <c r="J35" s="266">
        <f t="shared" si="18"/>
        <v>0</v>
      </c>
      <c r="K35" s="147">
        <f t="shared" si="19"/>
        <v>0</v>
      </c>
      <c r="L35" s="6">
        <f t="shared" si="20"/>
        <v>0</v>
      </c>
    </row>
    <row r="36" spans="2:14" ht="16.5" customHeight="1">
      <c r="B36" s="146" t="str">
        <f t="shared" si="21"/>
        <v/>
      </c>
      <c r="C36" s="265" t="str">
        <f t="shared" si="16"/>
        <v xml:space="preserve"> </v>
      </c>
      <c r="D36" s="266">
        <f t="shared" si="16"/>
        <v>0</v>
      </c>
      <c r="E36" s="147">
        <f t="shared" si="16"/>
        <v>0</v>
      </c>
      <c r="F36" s="6">
        <f t="shared" si="16"/>
        <v>0</v>
      </c>
      <c r="G36" s="5"/>
      <c r="H36" s="146" t="str">
        <f t="shared" si="22"/>
        <v/>
      </c>
      <c r="I36" s="265" t="str">
        <f t="shared" si="17"/>
        <v xml:space="preserve"> </v>
      </c>
      <c r="J36" s="266">
        <f t="shared" si="18"/>
        <v>0</v>
      </c>
      <c r="K36" s="147">
        <f t="shared" si="19"/>
        <v>0</v>
      </c>
      <c r="L36" s="6">
        <f t="shared" si="20"/>
        <v>0</v>
      </c>
    </row>
    <row r="37" spans="2:14" ht="16.5" customHeight="1">
      <c r="B37" s="146" t="str">
        <f t="shared" si="21"/>
        <v/>
      </c>
      <c r="C37" s="265" t="str">
        <f t="shared" si="16"/>
        <v xml:space="preserve"> </v>
      </c>
      <c r="D37" s="266">
        <f t="shared" si="16"/>
        <v>0</v>
      </c>
      <c r="E37" s="147">
        <f t="shared" si="16"/>
        <v>0</v>
      </c>
      <c r="F37" s="6">
        <f t="shared" si="16"/>
        <v>0</v>
      </c>
      <c r="G37" s="5"/>
      <c r="H37" s="146" t="str">
        <f t="shared" si="22"/>
        <v/>
      </c>
      <c r="I37" s="265" t="str">
        <f t="shared" si="17"/>
        <v xml:space="preserve"> </v>
      </c>
      <c r="J37" s="266">
        <f t="shared" si="18"/>
        <v>0</v>
      </c>
      <c r="K37" s="147">
        <f t="shared" si="19"/>
        <v>0</v>
      </c>
      <c r="L37" s="6">
        <f t="shared" si="20"/>
        <v>0</v>
      </c>
    </row>
    <row r="38" spans="2:14" ht="16.5" customHeight="1">
      <c r="B38" s="146" t="str">
        <f t="shared" si="21"/>
        <v/>
      </c>
      <c r="C38" s="265" t="str">
        <f t="shared" si="16"/>
        <v xml:space="preserve"> </v>
      </c>
      <c r="D38" s="266">
        <f t="shared" si="16"/>
        <v>0</v>
      </c>
      <c r="E38" s="147">
        <f t="shared" si="16"/>
        <v>0</v>
      </c>
      <c r="F38" s="6">
        <f t="shared" si="16"/>
        <v>0</v>
      </c>
      <c r="G38" s="5"/>
      <c r="H38" s="146" t="str">
        <f t="shared" si="22"/>
        <v/>
      </c>
      <c r="I38" s="265" t="str">
        <f t="shared" si="17"/>
        <v xml:space="preserve"> </v>
      </c>
      <c r="J38" s="266">
        <f t="shared" si="18"/>
        <v>0</v>
      </c>
      <c r="K38" s="147">
        <f t="shared" si="19"/>
        <v>0</v>
      </c>
      <c r="L38" s="6">
        <f t="shared" si="20"/>
        <v>0</v>
      </c>
    </row>
    <row r="39" spans="2:14" ht="16.5" customHeight="1">
      <c r="B39" s="146" t="str">
        <f t="shared" si="21"/>
        <v/>
      </c>
      <c r="C39" s="265" t="str">
        <f t="shared" si="16"/>
        <v xml:space="preserve"> </v>
      </c>
      <c r="D39" s="266">
        <f t="shared" si="16"/>
        <v>0</v>
      </c>
      <c r="E39" s="147">
        <f t="shared" si="16"/>
        <v>0</v>
      </c>
      <c r="F39" s="6">
        <f t="shared" si="16"/>
        <v>0</v>
      </c>
      <c r="G39" s="5"/>
      <c r="H39" s="146" t="str">
        <f t="shared" si="22"/>
        <v/>
      </c>
      <c r="I39" s="265" t="str">
        <f t="shared" si="17"/>
        <v xml:space="preserve"> </v>
      </c>
      <c r="J39" s="266">
        <f t="shared" si="18"/>
        <v>0</v>
      </c>
      <c r="K39" s="147">
        <f t="shared" si="19"/>
        <v>0</v>
      </c>
      <c r="L39" s="6">
        <f t="shared" si="20"/>
        <v>0</v>
      </c>
    </row>
    <row r="40" spans="2:14" ht="16.5" customHeight="1">
      <c r="B40" s="146" t="str">
        <f t="shared" si="21"/>
        <v/>
      </c>
      <c r="C40" s="265" t="str">
        <f t="shared" si="16"/>
        <v xml:space="preserve"> </v>
      </c>
      <c r="D40" s="266">
        <f t="shared" si="16"/>
        <v>0</v>
      </c>
      <c r="E40" s="147">
        <f t="shared" si="16"/>
        <v>0</v>
      </c>
      <c r="F40" s="6">
        <f t="shared" si="16"/>
        <v>0</v>
      </c>
      <c r="G40" s="5"/>
      <c r="H40" s="146" t="str">
        <f t="shared" si="22"/>
        <v/>
      </c>
      <c r="I40" s="265" t="str">
        <f t="shared" si="17"/>
        <v xml:space="preserve"> </v>
      </c>
      <c r="J40" s="266">
        <f t="shared" si="18"/>
        <v>0</v>
      </c>
      <c r="K40" s="147">
        <f t="shared" si="19"/>
        <v>0</v>
      </c>
      <c r="L40" s="6">
        <f t="shared" si="20"/>
        <v>0</v>
      </c>
    </row>
    <row r="41" spans="2:14" ht="16.5" customHeight="1">
      <c r="B41" s="146" t="str">
        <f t="shared" si="21"/>
        <v/>
      </c>
      <c r="C41" s="265" t="str">
        <f t="shared" si="16"/>
        <v xml:space="preserve"> </v>
      </c>
      <c r="D41" s="266">
        <f t="shared" si="16"/>
        <v>0</v>
      </c>
      <c r="E41" s="147">
        <f t="shared" si="16"/>
        <v>0</v>
      </c>
      <c r="F41" s="6">
        <f t="shared" si="16"/>
        <v>0</v>
      </c>
      <c r="G41" s="5"/>
      <c r="H41" s="146" t="str">
        <f t="shared" si="22"/>
        <v/>
      </c>
      <c r="I41" s="265" t="str">
        <f t="shared" si="17"/>
        <v xml:space="preserve"> </v>
      </c>
      <c r="J41" s="266">
        <f t="shared" si="18"/>
        <v>0</v>
      </c>
      <c r="K41" s="147">
        <f t="shared" si="19"/>
        <v>0</v>
      </c>
      <c r="L41" s="6">
        <f t="shared" si="20"/>
        <v>0</v>
      </c>
    </row>
    <row r="42" spans="2:14" ht="16.5" customHeight="1">
      <c r="B42" s="146" t="str">
        <f t="shared" si="21"/>
        <v/>
      </c>
      <c r="C42" s="265" t="str">
        <f t="shared" si="16"/>
        <v xml:space="preserve"> </v>
      </c>
      <c r="D42" s="266">
        <f t="shared" si="16"/>
        <v>0</v>
      </c>
      <c r="E42" s="147">
        <f t="shared" si="16"/>
        <v>0</v>
      </c>
      <c r="F42" s="6">
        <f t="shared" si="16"/>
        <v>0</v>
      </c>
      <c r="G42" s="5"/>
      <c r="H42" s="146" t="str">
        <f t="shared" si="22"/>
        <v/>
      </c>
      <c r="I42" s="265" t="str">
        <f t="shared" si="17"/>
        <v xml:space="preserve"> </v>
      </c>
      <c r="J42" s="266">
        <f t="shared" si="18"/>
        <v>0</v>
      </c>
      <c r="K42" s="147">
        <f t="shared" si="19"/>
        <v>0</v>
      </c>
      <c r="L42" s="6">
        <f t="shared" si="20"/>
        <v>0</v>
      </c>
    </row>
    <row r="43" spans="2:14" ht="16.5" customHeight="1">
      <c r="B43" s="146" t="str">
        <f t="shared" si="21"/>
        <v/>
      </c>
      <c r="C43" s="265" t="str">
        <f t="shared" si="16"/>
        <v xml:space="preserve"> </v>
      </c>
      <c r="D43" s="266">
        <f t="shared" si="16"/>
        <v>0</v>
      </c>
      <c r="E43" s="147">
        <f t="shared" si="16"/>
        <v>0</v>
      </c>
      <c r="F43" s="6">
        <f t="shared" si="16"/>
        <v>0</v>
      </c>
      <c r="G43" s="5"/>
      <c r="H43" s="146" t="str">
        <f t="shared" si="22"/>
        <v/>
      </c>
      <c r="I43" s="265" t="str">
        <f t="shared" si="17"/>
        <v xml:space="preserve"> </v>
      </c>
      <c r="J43" s="266">
        <f t="shared" si="18"/>
        <v>0</v>
      </c>
      <c r="K43" s="147">
        <f t="shared" si="19"/>
        <v>0</v>
      </c>
      <c r="L43" s="6">
        <f t="shared" si="20"/>
        <v>0</v>
      </c>
    </row>
    <row r="44" spans="2:14" ht="16.5" customHeight="1">
      <c r="B44" s="146" t="str">
        <f t="shared" si="21"/>
        <v/>
      </c>
      <c r="C44" s="265" t="str">
        <f t="shared" si="16"/>
        <v xml:space="preserve"> </v>
      </c>
      <c r="D44" s="266">
        <f t="shared" si="16"/>
        <v>0</v>
      </c>
      <c r="E44" s="147">
        <f t="shared" si="16"/>
        <v>0</v>
      </c>
      <c r="F44" s="6">
        <f t="shared" si="16"/>
        <v>0</v>
      </c>
      <c r="G44" s="5"/>
      <c r="H44" s="146" t="str">
        <f t="shared" si="22"/>
        <v/>
      </c>
      <c r="I44" s="265" t="str">
        <f t="shared" si="17"/>
        <v xml:space="preserve"> </v>
      </c>
      <c r="J44" s="266">
        <f t="shared" si="18"/>
        <v>0</v>
      </c>
      <c r="K44" s="147">
        <f t="shared" si="19"/>
        <v>0</v>
      </c>
      <c r="L44" s="6">
        <f t="shared" si="20"/>
        <v>0</v>
      </c>
    </row>
    <row r="45" spans="2:14" ht="16.5" customHeight="1">
      <c r="B45" s="146" t="str">
        <f t="shared" si="21"/>
        <v/>
      </c>
      <c r="C45" s="265" t="str">
        <f t="shared" si="16"/>
        <v xml:space="preserve"> </v>
      </c>
      <c r="D45" s="266">
        <f t="shared" si="16"/>
        <v>0</v>
      </c>
      <c r="E45" s="147">
        <f t="shared" si="16"/>
        <v>0</v>
      </c>
      <c r="F45" s="6">
        <f t="shared" si="16"/>
        <v>0</v>
      </c>
      <c r="G45" s="5"/>
      <c r="H45" s="146" t="str">
        <f t="shared" si="22"/>
        <v/>
      </c>
      <c r="I45" s="265" t="str">
        <f t="shared" si="17"/>
        <v xml:space="preserve"> </v>
      </c>
      <c r="J45" s="266">
        <f t="shared" si="18"/>
        <v>0</v>
      </c>
      <c r="K45" s="147">
        <f t="shared" si="19"/>
        <v>0</v>
      </c>
      <c r="L45" s="6">
        <f t="shared" si="20"/>
        <v>0</v>
      </c>
    </row>
    <row r="46" spans="2:14" ht="16.5" customHeight="1">
      <c r="B46" s="146" t="str">
        <f t="shared" si="21"/>
        <v/>
      </c>
      <c r="C46" s="265" t="str">
        <f t="shared" si="16"/>
        <v xml:space="preserve"> </v>
      </c>
      <c r="D46" s="266">
        <f t="shared" si="16"/>
        <v>0</v>
      </c>
      <c r="E46" s="147">
        <f t="shared" si="16"/>
        <v>0</v>
      </c>
      <c r="F46" s="6">
        <f t="shared" si="16"/>
        <v>0</v>
      </c>
      <c r="G46" s="5"/>
      <c r="H46" s="146" t="str">
        <f t="shared" si="22"/>
        <v/>
      </c>
      <c r="I46" s="265" t="str">
        <f t="shared" si="17"/>
        <v xml:space="preserve"> </v>
      </c>
      <c r="J46" s="266">
        <f t="shared" si="18"/>
        <v>0</v>
      </c>
      <c r="K46" s="147">
        <f t="shared" si="19"/>
        <v>0</v>
      </c>
      <c r="L46" s="6">
        <f t="shared" si="20"/>
        <v>0</v>
      </c>
    </row>
    <row r="47" spans="2:14" ht="16.5" customHeight="1">
      <c r="B47" s="146" t="str">
        <f t="shared" si="21"/>
        <v/>
      </c>
      <c r="C47" s="265" t="str">
        <f t="shared" si="16"/>
        <v xml:space="preserve"> </v>
      </c>
      <c r="D47" s="266">
        <f t="shared" si="16"/>
        <v>0</v>
      </c>
      <c r="E47" s="147">
        <f t="shared" si="16"/>
        <v>0</v>
      </c>
      <c r="F47" s="6">
        <f t="shared" si="16"/>
        <v>0</v>
      </c>
      <c r="G47" s="5"/>
      <c r="H47" s="146" t="str">
        <f t="shared" si="22"/>
        <v/>
      </c>
      <c r="I47" s="265" t="str">
        <f t="shared" si="17"/>
        <v xml:space="preserve"> </v>
      </c>
      <c r="J47" s="266">
        <f t="shared" si="18"/>
        <v>0</v>
      </c>
      <c r="K47" s="147">
        <f t="shared" si="19"/>
        <v>0</v>
      </c>
      <c r="L47" s="6">
        <f t="shared" si="20"/>
        <v>0</v>
      </c>
    </row>
    <row r="48" spans="2:14" ht="16.5" customHeight="1">
      <c r="B48" s="146" t="str">
        <f t="shared" si="21"/>
        <v/>
      </c>
      <c r="C48" s="265" t="str">
        <f t="shared" si="16"/>
        <v xml:space="preserve"> </v>
      </c>
      <c r="D48" s="266">
        <f t="shared" si="16"/>
        <v>0</v>
      </c>
      <c r="E48" s="147">
        <f t="shared" si="16"/>
        <v>0</v>
      </c>
      <c r="F48" s="6">
        <f t="shared" si="16"/>
        <v>0</v>
      </c>
      <c r="G48" s="5"/>
      <c r="H48" s="146" t="str">
        <f t="shared" si="22"/>
        <v/>
      </c>
      <c r="I48" s="265" t="str">
        <f t="shared" si="17"/>
        <v xml:space="preserve"> </v>
      </c>
      <c r="J48" s="266">
        <f t="shared" si="18"/>
        <v>0</v>
      </c>
      <c r="K48" s="147">
        <f t="shared" si="19"/>
        <v>0</v>
      </c>
      <c r="L48" s="6">
        <f t="shared" si="20"/>
        <v>0</v>
      </c>
    </row>
    <row r="49" spans="2:12" ht="16.5" customHeight="1">
      <c r="B49" s="146" t="str">
        <f t="shared" si="21"/>
        <v/>
      </c>
      <c r="C49" s="265" t="str">
        <f t="shared" si="16"/>
        <v xml:space="preserve"> </v>
      </c>
      <c r="D49" s="266">
        <f t="shared" si="16"/>
        <v>0</v>
      </c>
      <c r="E49" s="147">
        <f t="shared" si="16"/>
        <v>0</v>
      </c>
      <c r="F49" s="6">
        <f t="shared" si="16"/>
        <v>0</v>
      </c>
      <c r="G49" s="5"/>
      <c r="H49" s="146" t="str">
        <f t="shared" si="22"/>
        <v/>
      </c>
      <c r="I49" s="265" t="str">
        <f t="shared" si="17"/>
        <v xml:space="preserve"> </v>
      </c>
      <c r="J49" s="266">
        <f t="shared" si="18"/>
        <v>0</v>
      </c>
      <c r="K49" s="147">
        <f t="shared" si="19"/>
        <v>0</v>
      </c>
      <c r="L49" s="6">
        <f t="shared" si="20"/>
        <v>0</v>
      </c>
    </row>
    <row r="50" spans="2:12" ht="16.5" customHeight="1">
      <c r="B50" s="146" t="str">
        <f t="shared" si="21"/>
        <v/>
      </c>
      <c r="C50" s="265" t="str">
        <f t="shared" ref="C50:F51" si="23">C25</f>
        <v xml:space="preserve"> </v>
      </c>
      <c r="D50" s="266">
        <f t="shared" si="23"/>
        <v>0</v>
      </c>
      <c r="E50" s="147">
        <f t="shared" si="23"/>
        <v>0</v>
      </c>
      <c r="F50" s="6">
        <f t="shared" si="23"/>
        <v>0</v>
      </c>
      <c r="G50" s="5"/>
      <c r="H50" s="146" t="str">
        <f t="shared" si="22"/>
        <v/>
      </c>
      <c r="I50" s="265" t="str">
        <f t="shared" si="17"/>
        <v xml:space="preserve"> </v>
      </c>
      <c r="J50" s="266">
        <f t="shared" si="18"/>
        <v>0</v>
      </c>
      <c r="K50" s="147">
        <f t="shared" si="19"/>
        <v>0</v>
      </c>
      <c r="L50" s="6">
        <f t="shared" si="20"/>
        <v>0</v>
      </c>
    </row>
    <row r="51" spans="2:12" ht="16.5" customHeight="1">
      <c r="B51" s="7" t="str">
        <f t="shared" si="21"/>
        <v/>
      </c>
      <c r="C51" s="267" t="str">
        <f t="shared" si="23"/>
        <v xml:space="preserve"> </v>
      </c>
      <c r="D51" s="268">
        <f t="shared" si="23"/>
        <v>0</v>
      </c>
      <c r="E51" s="8">
        <f t="shared" si="23"/>
        <v>0</v>
      </c>
      <c r="F51" s="9">
        <f t="shared" si="23"/>
        <v>0</v>
      </c>
      <c r="G51" s="5"/>
      <c r="H51" s="7" t="str">
        <f t="shared" si="22"/>
        <v/>
      </c>
      <c r="I51" s="267" t="str">
        <f t="shared" si="17"/>
        <v xml:space="preserve"> </v>
      </c>
      <c r="J51" s="268">
        <f t="shared" si="18"/>
        <v>0</v>
      </c>
      <c r="K51" s="8">
        <f t="shared" si="19"/>
        <v>0</v>
      </c>
      <c r="L51" s="9">
        <f t="shared" si="20"/>
        <v>0</v>
      </c>
    </row>
    <row r="52" spans="2:12"/>
  </sheetData>
  <sheetProtection sheet="1"/>
  <mergeCells count="115">
    <mergeCell ref="N6:N19"/>
    <mergeCell ref="N21:N34"/>
    <mergeCell ref="B3:F3"/>
    <mergeCell ref="H3:L3"/>
    <mergeCell ref="B4:C4"/>
    <mergeCell ref="D4:F4"/>
    <mergeCell ref="H4:I4"/>
    <mergeCell ref="J4:L4"/>
    <mergeCell ref="B5:C5"/>
    <mergeCell ref="D5:F5"/>
    <mergeCell ref="H5:I5"/>
    <mergeCell ref="J5:L5"/>
    <mergeCell ref="B6:C6"/>
    <mergeCell ref="D6:F6"/>
    <mergeCell ref="H6:I6"/>
    <mergeCell ref="J6:L6"/>
    <mergeCell ref="C8:D8"/>
    <mergeCell ref="I8:J8"/>
    <mergeCell ref="C9:D9"/>
    <mergeCell ref="I9:J9"/>
    <mergeCell ref="B7:C7"/>
    <mergeCell ref="D7:F7"/>
    <mergeCell ref="H7:I7"/>
    <mergeCell ref="J7:L7"/>
    <mergeCell ref="C12:D12"/>
    <mergeCell ref="I12:J12"/>
    <mergeCell ref="C13:D13"/>
    <mergeCell ref="I13:J13"/>
    <mergeCell ref="C10:D10"/>
    <mergeCell ref="I10:J10"/>
    <mergeCell ref="C11:D11"/>
    <mergeCell ref="I11:J11"/>
    <mergeCell ref="I19:J19"/>
    <mergeCell ref="C16:D16"/>
    <mergeCell ref="I16:J16"/>
    <mergeCell ref="C17:D17"/>
    <mergeCell ref="I17:J17"/>
    <mergeCell ref="C14:D14"/>
    <mergeCell ref="I14:J14"/>
    <mergeCell ref="C15:D15"/>
    <mergeCell ref="I15:J15"/>
    <mergeCell ref="C25:D25"/>
    <mergeCell ref="I25:J25"/>
    <mergeCell ref="C26:D26"/>
    <mergeCell ref="I26:J26"/>
    <mergeCell ref="C23:D23"/>
    <mergeCell ref="I23:J23"/>
    <mergeCell ref="C24:D24"/>
    <mergeCell ref="I24:J24"/>
    <mergeCell ref="B30:C30"/>
    <mergeCell ref="D30:F30"/>
    <mergeCell ref="H30:I30"/>
    <mergeCell ref="J30:L30"/>
    <mergeCell ref="B28:F28"/>
    <mergeCell ref="H28:L28"/>
    <mergeCell ref="B29:C29"/>
    <mergeCell ref="D29:F29"/>
    <mergeCell ref="H29:I29"/>
    <mergeCell ref="J29:L29"/>
    <mergeCell ref="B32:C32"/>
    <mergeCell ref="D32:F32"/>
    <mergeCell ref="H32:I32"/>
    <mergeCell ref="J32:L32"/>
    <mergeCell ref="B31:C31"/>
    <mergeCell ref="D31:F31"/>
    <mergeCell ref="H31:I31"/>
    <mergeCell ref="J31:L31"/>
    <mergeCell ref="C35:D35"/>
    <mergeCell ref="I35:J35"/>
    <mergeCell ref="C33:D33"/>
    <mergeCell ref="I33:J33"/>
    <mergeCell ref="C34:D34"/>
    <mergeCell ref="I34:J34"/>
    <mergeCell ref="C43:D43"/>
    <mergeCell ref="C44:D44"/>
    <mergeCell ref="C45:D45"/>
    <mergeCell ref="C49:D49"/>
    <mergeCell ref="I49:J49"/>
    <mergeCell ref="C50:D50"/>
    <mergeCell ref="I50:J50"/>
    <mergeCell ref="C36:D36"/>
    <mergeCell ref="I36:J36"/>
    <mergeCell ref="C39:D39"/>
    <mergeCell ref="I39:J39"/>
    <mergeCell ref="C40:D40"/>
    <mergeCell ref="I40:J40"/>
    <mergeCell ref="C37:D37"/>
    <mergeCell ref="I37:J37"/>
    <mergeCell ref="C38:D38"/>
    <mergeCell ref="I38:J38"/>
    <mergeCell ref="I42:J42"/>
    <mergeCell ref="N2:N3"/>
    <mergeCell ref="C20:D20"/>
    <mergeCell ref="C21:D21"/>
    <mergeCell ref="C22:D22"/>
    <mergeCell ref="I20:J20"/>
    <mergeCell ref="I21:J21"/>
    <mergeCell ref="C51:D51"/>
    <mergeCell ref="I51:J51"/>
    <mergeCell ref="I22:J22"/>
    <mergeCell ref="C18:D18"/>
    <mergeCell ref="I18:J18"/>
    <mergeCell ref="C19:D19"/>
    <mergeCell ref="C48:D48"/>
    <mergeCell ref="I48:J48"/>
    <mergeCell ref="I43:J43"/>
    <mergeCell ref="C47:D47"/>
    <mergeCell ref="I47:J47"/>
    <mergeCell ref="C41:D41"/>
    <mergeCell ref="C46:D46"/>
    <mergeCell ref="I44:J44"/>
    <mergeCell ref="I45:J45"/>
    <mergeCell ref="I46:J46"/>
    <mergeCell ref="I41:J41"/>
    <mergeCell ref="C42:D42"/>
  </mergeCells>
  <phoneticPr fontId="3"/>
  <conditionalFormatting sqref="H1:L2 C1:C6 E1:F6 D1:D19 G1:G19 B1:B51 I3:I6 K3:L6 J3:J19 H3:H26 E8:F19 C8:C22 I8:I22 K8:L22 E20:G22 I23:L26 C23:F27 G23:G51 H27:L27 C28:C31 E28:F31 I28:I31 K28:L31 D28:D44 J28:J44 H28:H51 C33:C47 E33:F47 I33:I47 K33:L47 C48:F51 I48:L51">
    <cfRule type="cellIs" dxfId="0" priority="1" stopIfTrue="1" operator="equal">
      <formula>0</formula>
    </cfRule>
  </conditionalFormatting>
  <dataValidations count="1">
    <dataValidation type="list" allowBlank="1" showInputMessage="1" showErrorMessage="1" sqref="N2:N3" xr:uid="{00000000-0002-0000-0600-000000000000}">
      <formula1>$Q$3:$Q$4</formula1>
    </dataValidation>
  </dataValidations>
  <hyperlinks>
    <hyperlink ref="N21:N34" location="出力ページへ!A1" display="出力選択ページへ" xr:uid="{00000000-0004-0000-0600-000000000000}"/>
    <hyperlink ref="N6:N19" location="表紙!A1" display="終了（表紙に戻る）" xr:uid="{00000000-0004-0000-0600-000001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表紙</vt:lpstr>
      <vt:lpstr>メンバー表</vt:lpstr>
      <vt:lpstr>出力ページへ</vt:lpstr>
      <vt:lpstr>data</vt:lpstr>
      <vt:lpstr>申込書</vt:lpstr>
      <vt:lpstr>登録変更</vt:lpstr>
      <vt:lpstr>交換用メンバー表</vt:lpstr>
      <vt:lpstr>メンバー表!Print_Area</vt:lpstr>
      <vt:lpstr>交換用メンバー表!Print_Area</vt:lpstr>
      <vt:lpstr>申込書!Print_Area</vt:lpstr>
      <vt:lpstr>登録変更!Print_Area</vt:lpstr>
    </vt:vector>
  </TitlesOfParts>
  <Company>教諭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伊勢崎市中体連バスケットボール参加申込</dc:title>
  <dc:creator>藤田　均</dc:creator>
  <cp:lastModifiedBy>isamu-o3609@outlook.jp</cp:lastModifiedBy>
  <cp:lastPrinted>2022-08-31T06:31:53Z</cp:lastPrinted>
  <dcterms:created xsi:type="dcterms:W3CDTF">2005-04-21T05:27:12Z</dcterms:created>
  <dcterms:modified xsi:type="dcterms:W3CDTF">2025-04-20T09:41:01Z</dcterms:modified>
</cp:coreProperties>
</file>